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0"/>
  </bookViews>
  <sheets>
    <sheet name="Daily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<sst xmlns="http://schemas.openxmlformats.org/spreadsheetml/2006/main" count="61" uniqueCount="42">
  <si>
    <t>Task</t>
  </si>
  <si>
    <t>Start Date</t>
  </si>
  <si>
    <t>Finish Date</t>
  </si>
  <si>
    <t>Working Days</t>
  </si>
  <si>
    <t>Level</t>
  </si>
  <si>
    <t xml:space="preserve">Project Name </t>
  </si>
  <si>
    <t>:</t>
  </si>
  <si>
    <t xml:space="preserve">Project Description </t>
  </si>
  <si>
    <t xml:space="preserve">Project Length </t>
  </si>
  <si>
    <t xml:space="preserve">      End Date</t>
  </si>
  <si>
    <t xml:space="preserve">      Number of Weeks</t>
  </si>
  <si>
    <t>Holiday's Marker</t>
  </si>
  <si>
    <t>Today's Marker</t>
  </si>
  <si>
    <t>Yes</t>
  </si>
  <si>
    <t>o</t>
  </si>
  <si>
    <t>WD</t>
  </si>
  <si>
    <t>DC</t>
  </si>
  <si>
    <t>DR</t>
  </si>
  <si>
    <t>PIC</t>
  </si>
  <si>
    <t>Product Launching Event</t>
  </si>
  <si>
    <t>Launching New Phone Product</t>
  </si>
  <si>
    <t>Monday - Friday</t>
  </si>
  <si>
    <t>Product Package Design</t>
  </si>
  <si>
    <t>Define Brand Name</t>
  </si>
  <si>
    <t>Box Cover Design</t>
  </si>
  <si>
    <t>User Guide Cover Design</t>
  </si>
  <si>
    <t>Warranty Card Design</t>
  </si>
  <si>
    <t>Marketing Kit</t>
  </si>
  <si>
    <t>Brochures</t>
  </si>
  <si>
    <t>Banners</t>
  </si>
  <si>
    <t>Event</t>
  </si>
  <si>
    <t>Define Location</t>
  </si>
  <si>
    <t>Book Location</t>
  </si>
  <si>
    <t>Press Conference</t>
  </si>
  <si>
    <t>Marketing Dept</t>
  </si>
  <si>
    <t>John</t>
  </si>
  <si>
    <t>Jane</t>
  </si>
  <si>
    <t>Steve</t>
  </si>
  <si>
    <t>Public Relation Dept</t>
  </si>
  <si>
    <t>Jenny</t>
  </si>
  <si>
    <t>Marry</t>
  </si>
  <si>
    <t>GRANTT CHART TEMPLATE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</si>
</sst>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/dd"/>
    <numFmt numFmtId="167" formatCode="d"/>
    <numFmt numFmtId="168" formatCode="mmmm\-yyyy"/>
    <numFmt numFmtId="169" formatCode="[$-409]d\-mmm\-yy;@"/>
    <numFmt numFmtId="170" formatCode="[Red][=0]General"/>
    <numFmt numFmtId="171" formatCode="[=0]\,\Red;General"/>
    <numFmt numFmtId="172" formatCode="[Red][=1]General"/>
    <numFmt numFmtId="173" formatCode="[Red][=1]General;[Green][=2]General;[Blue]General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 Narrow"/>
      <family val="2"/>
    </font>
    <font>
      <sz val="10"/>
      <color indexed="9"/>
      <name val="Tahoma"/>
      <family val="2"/>
    </font>
    <font>
      <sz val="8"/>
      <color indexed="9"/>
      <name val="Arial Narrow"/>
      <family val="2"/>
    </font>
    <font>
      <b/>
      <sz val="10"/>
      <name val="Tahoma"/>
      <family val="2"/>
    </font>
    <font>
      <sz val="8"/>
      <color indexed="44"/>
      <name val="Arial Narrow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15" fontId="2" fillId="0" borderId="0" xfId="0" applyNumberFormat="1" applyFont="1" applyAlignment="1" applyProtection="1">
      <alignment vertical="center"/>
      <protection locked="0"/>
    </xf>
    <xf numFmtId="16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7" fontId="3" fillId="34" borderId="11" xfId="0" applyNumberFormat="1" applyFont="1" applyFill="1" applyBorder="1" applyAlignment="1" applyProtection="1">
      <alignment vertical="center"/>
      <protection locked="0"/>
    </xf>
    <xf numFmtId="167" fontId="3" fillId="34" borderId="12" xfId="0" applyNumberFormat="1" applyFont="1" applyFill="1" applyBorder="1" applyAlignment="1" applyProtection="1">
      <alignment vertical="center"/>
      <protection locked="0"/>
    </xf>
    <xf numFmtId="167" fontId="3" fillId="34" borderId="0" xfId="0" applyNumberFormat="1" applyFont="1" applyFill="1" applyBorder="1" applyAlignment="1" applyProtection="1">
      <alignment vertical="center"/>
      <protection locked="0"/>
    </xf>
    <xf numFmtId="167" fontId="3" fillId="34" borderId="13" xfId="0" applyNumberFormat="1" applyFont="1" applyFill="1" applyBorder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vertical="center"/>
      <protection locked="0"/>
    </xf>
    <xf numFmtId="167" fontId="3" fillId="0" borderId="0" xfId="0" applyNumberFormat="1" applyFont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5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5" fontId="2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167" fontId="4" fillId="34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5" fontId="2" fillId="0" borderId="10" xfId="0" applyNumberFormat="1" applyFont="1" applyBorder="1" applyAlignment="1" applyProtection="1">
      <alignment horizontal="right" vertical="center" indent="1"/>
      <protection locked="0"/>
    </xf>
    <xf numFmtId="0" fontId="2" fillId="33" borderId="17" xfId="0" applyFont="1" applyFill="1" applyBorder="1" applyAlignment="1" applyProtection="1">
      <alignment horizontal="right" vertical="center" indent="1"/>
      <protection hidden="1"/>
    </xf>
    <xf numFmtId="169" fontId="2" fillId="33" borderId="10" xfId="0" applyNumberFormat="1" applyFont="1" applyFill="1" applyBorder="1" applyAlignment="1" applyProtection="1">
      <alignment horizontal="right" vertical="center" indent="1"/>
      <protection hidden="1"/>
    </xf>
    <xf numFmtId="0" fontId="2" fillId="0" borderId="17" xfId="0" applyFont="1" applyBorder="1" applyAlignment="1" applyProtection="1">
      <alignment horizontal="right" vertical="center" indent="1"/>
      <protection locked="0"/>
    </xf>
    <xf numFmtId="1" fontId="2" fillId="0" borderId="14" xfId="0" applyNumberFormat="1" applyFont="1" applyFill="1" applyBorder="1" applyAlignment="1" applyProtection="1">
      <alignment vertical="center"/>
      <protection hidden="1"/>
    </xf>
    <xf numFmtId="1" fontId="2" fillId="0" borderId="15" xfId="0" applyNumberFormat="1" applyFont="1" applyFill="1" applyBorder="1" applyAlignment="1" applyProtection="1">
      <alignment vertical="center"/>
      <protection hidden="1"/>
    </xf>
    <xf numFmtId="0" fontId="9" fillId="34" borderId="0" xfId="52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167" fontId="7" fillId="33" borderId="18" xfId="0" applyNumberFormat="1" applyFont="1" applyFill="1" applyBorder="1" applyAlignment="1" applyProtection="1">
      <alignment horizontal="center" vertical="center"/>
      <protection locked="0"/>
    </xf>
    <xf numFmtId="167" fontId="7" fillId="33" borderId="11" xfId="0" applyNumberFormat="1" applyFont="1" applyFill="1" applyBorder="1" applyAlignment="1" applyProtection="1">
      <alignment horizontal="center" vertical="center"/>
      <protection locked="0"/>
    </xf>
    <xf numFmtId="167" fontId="7" fillId="33" borderId="19" xfId="0" applyNumberFormat="1" applyFont="1" applyFill="1" applyBorder="1" applyAlignment="1" applyProtection="1">
      <alignment horizontal="center" vertical="center"/>
      <protection locked="0"/>
    </xf>
    <xf numFmtId="167" fontId="7" fillId="33" borderId="20" xfId="0" applyNumberFormat="1" applyFont="1" applyFill="1" applyBorder="1" applyAlignment="1" applyProtection="1">
      <alignment horizontal="center" vertical="center"/>
      <protection locked="0"/>
    </xf>
    <xf numFmtId="167" fontId="7" fillId="33" borderId="12" xfId="0" applyNumberFormat="1" applyFont="1" applyFill="1" applyBorder="1" applyAlignment="1" applyProtection="1">
      <alignment horizontal="center" vertical="center"/>
      <protection locked="0"/>
    </xf>
    <xf numFmtId="167" fontId="7" fillId="33" borderId="0" xfId="0" applyNumberFormat="1" applyFont="1" applyFill="1" applyBorder="1" applyAlignment="1" applyProtection="1">
      <alignment horizontal="center" vertical="center"/>
      <protection locked="0"/>
    </xf>
    <xf numFmtId="167" fontId="7" fillId="33" borderId="21" xfId="0" applyNumberFormat="1" applyFont="1" applyFill="1" applyBorder="1" applyAlignment="1" applyProtection="1">
      <alignment horizontal="center" vertical="center"/>
      <protection locked="0"/>
    </xf>
    <xf numFmtId="167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11" fillId="34" borderId="0" xfId="52" applyFont="1" applyFill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22"/>
        </patternFill>
      </fill>
      <border>
        <left style="thin"/>
        <right style="thin"/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5"/>
        </patternFill>
      </fill>
      <border>
        <left>
          <color indexed="63"/>
        </left>
        <right>
          <color indexed="63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>
          <color indexed="63"/>
        </left>
        <right>
          <color indexed="63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9"/>
      </font>
      <fill>
        <patternFill>
          <bgColor indexed="12"/>
        </patternFill>
      </fill>
      <border>
        <left>
          <color indexed="63"/>
        </left>
        <right>
          <color indexed="63"/>
        </right>
        <top style="thin">
          <color indexed="12"/>
        </top>
        <bottom style="thin">
          <color indexed="12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b val="0"/>
        <i val="0"/>
        <color indexed="9"/>
      </font>
    </dxf>
    <dxf>
      <font>
        <b/>
        <i val="0"/>
        <color rgb="FFFFFFFF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 style="thin"/>
        <bottom style="thin">
          <color rgb="FF0000FF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 style="thin"/>
        <bottom style="thin">
          <color rgb="FFFF0000"/>
        </bottom>
      </border>
    </dxf>
    <dxf>
      <font>
        <b/>
        <i val="0"/>
        <color rgb="FFFFFFFF"/>
      </font>
      <fill>
        <patternFill>
          <bgColor rgb="FF969696"/>
        </patternFill>
      </fill>
      <border>
        <left>
          <color rgb="FF000000"/>
        </left>
        <right>
          <color rgb="FF000000"/>
        </right>
        <top style="thin"/>
        <bottom style="thin">
          <color rgb="FFFF00FF"/>
        </bottom>
      </border>
    </dxf>
    <dxf>
      <font>
        <b/>
        <i val="0"/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6</xdr:row>
      <xdr:rowOff>19050</xdr:rowOff>
    </xdr:from>
    <xdr:ext cx="171450" cy="390525"/>
    <xdr:grpSp>
      <xdr:nvGrpSpPr>
        <xdr:cNvPr id="1" name="Group 3"/>
        <xdr:cNvGrpSpPr>
          <a:grpSpLocks/>
        </xdr:cNvGrpSpPr>
      </xdr:nvGrpSpPr>
      <xdr:grpSpPr>
        <a:xfrm>
          <a:off x="3800475" y="1790700"/>
          <a:ext cx="171450" cy="390525"/>
          <a:chOff x="149" y="86"/>
          <a:chExt cx="93" cy="49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9" y="86"/>
            <a:ext cx="93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" y="115"/>
            <a:ext cx="93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C117"/>
  <sheetViews>
    <sheetView showGridLines="0" tabSelected="1" zoomScale="73" zoomScaleNormal="73" zoomScalePageLayoutView="0" workbookViewId="0" topLeftCell="A1">
      <selection activeCell="AS8" sqref="AS8"/>
    </sheetView>
  </sheetViews>
  <sheetFormatPr defaultColWidth="2.28125" defaultRowHeight="15" customHeight="1"/>
  <cols>
    <col min="1" max="1" width="9.57421875" style="1" customWidth="1"/>
    <col min="2" max="2" width="6.140625" style="1" customWidth="1"/>
    <col min="3" max="3" width="19.28125" style="1" customWidth="1"/>
    <col min="4" max="4" width="2.140625" style="1" customWidth="1"/>
    <col min="5" max="5" width="16.7109375" style="1" customWidth="1"/>
    <col min="6" max="6" width="2.7109375" style="1" customWidth="1"/>
    <col min="7" max="7" width="18.8515625" style="1" customWidth="1"/>
    <col min="8" max="8" width="11.7109375" style="1" customWidth="1"/>
    <col min="9" max="9" width="11.140625" style="1" customWidth="1"/>
    <col min="10" max="10" width="4.140625" style="1" bestFit="1" customWidth="1"/>
    <col min="11" max="11" width="5.00390625" style="1" customWidth="1"/>
    <col min="12" max="12" width="5.28125" style="1" customWidth="1"/>
    <col min="13" max="236" width="0.85546875" style="1" customWidth="1"/>
    <col min="237" max="16384" width="2.28125" style="1" customWidth="1"/>
  </cols>
  <sheetData>
    <row r="1" ht="38.25" customHeight="1"/>
    <row r="2" spans="2:45" ht="41.25" customHeight="1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4" spans="2:7" ht="15" customHeight="1">
      <c r="B4" s="2" t="s">
        <v>14</v>
      </c>
      <c r="C4" s="3" t="s">
        <v>5</v>
      </c>
      <c r="D4" s="3" t="s">
        <v>6</v>
      </c>
      <c r="E4" s="4" t="s">
        <v>19</v>
      </c>
      <c r="F4" s="4"/>
      <c r="G4" s="4"/>
    </row>
    <row r="5" spans="2:11" ht="15" customHeight="1">
      <c r="B5" s="2" t="s">
        <v>14</v>
      </c>
      <c r="C5" s="3" t="s">
        <v>7</v>
      </c>
      <c r="D5" s="3" t="s">
        <v>6</v>
      </c>
      <c r="E5" s="5" t="s">
        <v>20</v>
      </c>
      <c r="F5" s="5"/>
      <c r="G5" s="5"/>
      <c r="H5" s="6"/>
      <c r="J5" s="7"/>
      <c r="K5" s="7"/>
    </row>
    <row r="6" spans="2:8" ht="15" customHeight="1">
      <c r="B6" s="2" t="s">
        <v>14</v>
      </c>
      <c r="C6" s="3" t="s">
        <v>8</v>
      </c>
      <c r="D6" s="3" t="s">
        <v>6</v>
      </c>
      <c r="H6" s="6"/>
    </row>
    <row r="7" spans="2:13" ht="15" customHeight="1">
      <c r="B7" s="2" t="s">
        <v>14</v>
      </c>
      <c r="C7" s="3" t="s">
        <v>1</v>
      </c>
      <c r="D7" s="3" t="s">
        <v>6</v>
      </c>
      <c r="E7" s="33">
        <v>39995</v>
      </c>
      <c r="F7" s="25" t="b">
        <v>1</v>
      </c>
      <c r="G7" s="1" t="s">
        <v>9</v>
      </c>
      <c r="H7" s="33">
        <v>40026</v>
      </c>
      <c r="I7" s="35">
        <f>IF(AND(F8=TRUE,I8&lt;&gt;""),I8*7+E7,"")</f>
      </c>
      <c r="M7" s="8"/>
    </row>
    <row r="8" spans="2:9" ht="15" customHeight="1">
      <c r="B8" s="9"/>
      <c r="F8" s="25" t="b">
        <v>0</v>
      </c>
      <c r="G8" s="1" t="s">
        <v>10</v>
      </c>
      <c r="H8" s="34">
        <f>ROUNDUP((H7-E7)/7,0)</f>
        <v>5</v>
      </c>
      <c r="I8" s="36">
        <v>5</v>
      </c>
    </row>
    <row r="9" spans="2:6" ht="15" customHeight="1">
      <c r="B9" s="2" t="s">
        <v>14</v>
      </c>
      <c r="C9" s="3" t="s">
        <v>3</v>
      </c>
      <c r="D9" s="3" t="s">
        <v>6</v>
      </c>
      <c r="E9" s="5" t="s">
        <v>21</v>
      </c>
      <c r="F9" s="25">
        <f>IF(E9="Monday - Friday",1,IF(E9="Monday - Saturday",2,3))</f>
        <v>1</v>
      </c>
    </row>
    <row r="10" spans="2:13" ht="15" customHeight="1">
      <c r="B10" s="2" t="s">
        <v>14</v>
      </c>
      <c r="C10" s="3" t="s">
        <v>12</v>
      </c>
      <c r="D10" s="3" t="s">
        <v>6</v>
      </c>
      <c r="E10" s="5" t="s">
        <v>13</v>
      </c>
      <c r="F10" s="25">
        <f>IF(E10="Yes",1,0)</f>
        <v>1</v>
      </c>
      <c r="K10" s="10"/>
      <c r="M10" s="11"/>
    </row>
    <row r="11" spans="2:13" ht="15" customHeight="1">
      <c r="B11" s="2" t="s">
        <v>14</v>
      </c>
      <c r="C11" s="3" t="s">
        <v>11</v>
      </c>
      <c r="D11" s="3" t="s">
        <v>6</v>
      </c>
      <c r="E11" s="5" t="s">
        <v>13</v>
      </c>
      <c r="F11" s="25">
        <f>IF(E11="Yes",1,0)</f>
        <v>1</v>
      </c>
      <c r="K11" s="10"/>
      <c r="M11" s="11"/>
    </row>
    <row r="12" spans="2:13" ht="15" customHeight="1">
      <c r="B12" s="9"/>
      <c r="K12" s="10"/>
      <c r="M12" s="11"/>
    </row>
    <row r="13" spans="2:236" ht="15" customHeight="1">
      <c r="B13" s="42" t="s">
        <v>4</v>
      </c>
      <c r="C13" s="44" t="s">
        <v>0</v>
      </c>
      <c r="D13" s="45"/>
      <c r="E13" s="45"/>
      <c r="F13" s="44" t="s">
        <v>18</v>
      </c>
      <c r="G13" s="48"/>
      <c r="H13" s="48" t="s">
        <v>1</v>
      </c>
      <c r="I13" s="42" t="s">
        <v>2</v>
      </c>
      <c r="J13" s="42" t="s">
        <v>15</v>
      </c>
      <c r="K13" s="42" t="s">
        <v>16</v>
      </c>
      <c r="L13" s="42" t="s">
        <v>17</v>
      </c>
      <c r="M13" s="50" t="str">
        <f>IF(M16&lt;&gt;"","W"&amp;M15,"")</f>
        <v>W1</v>
      </c>
      <c r="N13" s="50"/>
      <c r="O13" s="50"/>
      <c r="P13" s="50"/>
      <c r="Q13" s="50"/>
      <c r="R13" s="50"/>
      <c r="S13" s="51"/>
      <c r="T13" s="50" t="str">
        <f>IF(T16&lt;&gt;"","W"&amp;T15,"")</f>
        <v>W2</v>
      </c>
      <c r="U13" s="50"/>
      <c r="V13" s="50"/>
      <c r="W13" s="50"/>
      <c r="X13" s="50"/>
      <c r="Y13" s="50"/>
      <c r="Z13" s="51"/>
      <c r="AA13" s="50" t="str">
        <f>IF(AA16&lt;&gt;"","W"&amp;AA15,"")</f>
        <v>W3</v>
      </c>
      <c r="AB13" s="50"/>
      <c r="AC13" s="50"/>
      <c r="AD13" s="50"/>
      <c r="AE13" s="50"/>
      <c r="AF13" s="50"/>
      <c r="AG13" s="51"/>
      <c r="AH13" s="50" t="str">
        <f>IF(AH16&lt;&gt;"","W"&amp;AH15,"")</f>
        <v>W4</v>
      </c>
      <c r="AI13" s="50"/>
      <c r="AJ13" s="50"/>
      <c r="AK13" s="50"/>
      <c r="AL13" s="50"/>
      <c r="AM13" s="50"/>
      <c r="AN13" s="51"/>
      <c r="AO13" s="50" t="str">
        <f>IF(AO16&lt;&gt;"","W"&amp;AO15,"")</f>
        <v>W5</v>
      </c>
      <c r="AP13" s="50"/>
      <c r="AQ13" s="50"/>
      <c r="AR13" s="50"/>
      <c r="AS13" s="50"/>
      <c r="AT13" s="50"/>
      <c r="AU13" s="51"/>
      <c r="AV13" s="50">
        <f>IF(AV16&lt;&gt;"","W"&amp;AV15,"")</f>
      </c>
      <c r="AW13" s="50"/>
      <c r="AX13" s="50"/>
      <c r="AY13" s="50"/>
      <c r="AZ13" s="50"/>
      <c r="BA13" s="50"/>
      <c r="BB13" s="51"/>
      <c r="BC13" s="50">
        <f>IF(BC16&lt;&gt;"","W"&amp;BC15,"")</f>
      </c>
      <c r="BD13" s="50"/>
      <c r="BE13" s="50"/>
      <c r="BF13" s="50"/>
      <c r="BG13" s="50"/>
      <c r="BH13" s="50"/>
      <c r="BI13" s="51"/>
      <c r="BJ13" s="50">
        <f>IF(BJ16&lt;&gt;"","W"&amp;BJ15,"")</f>
      </c>
      <c r="BK13" s="50"/>
      <c r="BL13" s="50"/>
      <c r="BM13" s="50"/>
      <c r="BN13" s="50"/>
      <c r="BO13" s="50"/>
      <c r="BP13" s="51"/>
      <c r="BQ13" s="50">
        <f>IF(BQ16&lt;&gt;"","W"&amp;BQ15,"")</f>
      </c>
      <c r="BR13" s="50"/>
      <c r="BS13" s="50"/>
      <c r="BT13" s="50"/>
      <c r="BU13" s="50"/>
      <c r="BV13" s="50"/>
      <c r="BW13" s="51"/>
      <c r="BX13" s="50">
        <f>IF(BX16&lt;&gt;"","W"&amp;BX15,"")</f>
      </c>
      <c r="BY13" s="50"/>
      <c r="BZ13" s="50"/>
      <c r="CA13" s="50"/>
      <c r="CB13" s="50"/>
      <c r="CC13" s="50"/>
      <c r="CD13" s="51"/>
      <c r="CE13" s="50">
        <f>IF(CE16&lt;&gt;"","W"&amp;CE15,"")</f>
      </c>
      <c r="CF13" s="50"/>
      <c r="CG13" s="50"/>
      <c r="CH13" s="50"/>
      <c r="CI13" s="50"/>
      <c r="CJ13" s="50"/>
      <c r="CK13" s="51"/>
      <c r="CL13" s="50">
        <f>IF(CL16&lt;&gt;"","W"&amp;CL15,"")</f>
      </c>
      <c r="CM13" s="50"/>
      <c r="CN13" s="50"/>
      <c r="CO13" s="50"/>
      <c r="CP13" s="50"/>
      <c r="CQ13" s="50"/>
      <c r="CR13" s="51"/>
      <c r="CS13" s="50">
        <f>IF(CS16&lt;&gt;"","W"&amp;CS15,"")</f>
      </c>
      <c r="CT13" s="50"/>
      <c r="CU13" s="50"/>
      <c r="CV13" s="50"/>
      <c r="CW13" s="50"/>
      <c r="CX13" s="50"/>
      <c r="CY13" s="51"/>
      <c r="CZ13" s="50">
        <f>IF(CZ16&lt;&gt;"","W"&amp;CZ15,"")</f>
      </c>
      <c r="DA13" s="50"/>
      <c r="DB13" s="50"/>
      <c r="DC13" s="50"/>
      <c r="DD13" s="50"/>
      <c r="DE13" s="50"/>
      <c r="DF13" s="51"/>
      <c r="DG13" s="50">
        <f>IF(DG16&lt;&gt;"","W"&amp;DG15,"")</f>
      </c>
      <c r="DH13" s="50"/>
      <c r="DI13" s="50"/>
      <c r="DJ13" s="50"/>
      <c r="DK13" s="50"/>
      <c r="DL13" s="50"/>
      <c r="DM13" s="51"/>
      <c r="DN13" s="50">
        <f>IF(DN16&lt;&gt;"","W"&amp;DN15,"")</f>
      </c>
      <c r="DO13" s="50"/>
      <c r="DP13" s="50"/>
      <c r="DQ13" s="50"/>
      <c r="DR13" s="50"/>
      <c r="DS13" s="50"/>
      <c r="DT13" s="51"/>
      <c r="DU13" s="50">
        <f>IF(DU16&lt;&gt;"","W"&amp;DU15,"")</f>
      </c>
      <c r="DV13" s="50"/>
      <c r="DW13" s="50"/>
      <c r="DX13" s="50"/>
      <c r="DY13" s="50"/>
      <c r="DZ13" s="50"/>
      <c r="EA13" s="51"/>
      <c r="EB13" s="50">
        <f>IF(EB16&lt;&gt;"","W"&amp;EB15,"")</f>
      </c>
      <c r="EC13" s="50"/>
      <c r="ED13" s="50"/>
      <c r="EE13" s="50"/>
      <c r="EF13" s="50"/>
      <c r="EG13" s="50"/>
      <c r="EH13" s="51"/>
      <c r="EI13" s="50">
        <f>IF(EI16&lt;&gt;"","W"&amp;EI15,"")</f>
      </c>
      <c r="EJ13" s="50"/>
      <c r="EK13" s="50"/>
      <c r="EL13" s="50"/>
      <c r="EM13" s="50"/>
      <c r="EN13" s="50"/>
      <c r="EO13" s="51"/>
      <c r="EP13" s="50">
        <f>IF(EP16&lt;&gt;"","W"&amp;EP15,"")</f>
      </c>
      <c r="EQ13" s="50"/>
      <c r="ER13" s="50"/>
      <c r="ES13" s="50"/>
      <c r="ET13" s="50"/>
      <c r="EU13" s="50"/>
      <c r="EV13" s="51"/>
      <c r="EW13" s="50">
        <f>IF(EW16&lt;&gt;"","W"&amp;EW15,"")</f>
      </c>
      <c r="EX13" s="50"/>
      <c r="EY13" s="50"/>
      <c r="EZ13" s="50"/>
      <c r="FA13" s="50"/>
      <c r="FB13" s="50"/>
      <c r="FC13" s="51"/>
      <c r="FD13" s="50">
        <f>IF(FD16&lt;&gt;"","W"&amp;FD15,"")</f>
      </c>
      <c r="FE13" s="50"/>
      <c r="FF13" s="50"/>
      <c r="FG13" s="50"/>
      <c r="FH13" s="50"/>
      <c r="FI13" s="50"/>
      <c r="FJ13" s="51"/>
      <c r="FK13" s="50">
        <f>IF(FK16&lt;&gt;"","W"&amp;FK15,"")</f>
      </c>
      <c r="FL13" s="50"/>
      <c r="FM13" s="50"/>
      <c r="FN13" s="50"/>
      <c r="FO13" s="50"/>
      <c r="FP13" s="50"/>
      <c r="FQ13" s="51"/>
      <c r="FR13" s="50">
        <f>IF(FR16&lt;&gt;"","W"&amp;FR15,"")</f>
      </c>
      <c r="FS13" s="50"/>
      <c r="FT13" s="50"/>
      <c r="FU13" s="50"/>
      <c r="FV13" s="50"/>
      <c r="FW13" s="50"/>
      <c r="FX13" s="51"/>
      <c r="FY13" s="50">
        <f>IF(FY16&lt;&gt;"","W"&amp;FY15,"")</f>
      </c>
      <c r="FZ13" s="50"/>
      <c r="GA13" s="50"/>
      <c r="GB13" s="50"/>
      <c r="GC13" s="50"/>
      <c r="GD13" s="50"/>
      <c r="GE13" s="51"/>
      <c r="GF13" s="50">
        <f>IF(GF16&lt;&gt;"","W"&amp;GF15,"")</f>
      </c>
      <c r="GG13" s="50"/>
      <c r="GH13" s="50"/>
      <c r="GI13" s="50"/>
      <c r="GJ13" s="50"/>
      <c r="GK13" s="50"/>
      <c r="GL13" s="51"/>
      <c r="GM13" s="50">
        <f>IF(GM16&lt;&gt;"","W"&amp;GM15,"")</f>
      </c>
      <c r="GN13" s="50"/>
      <c r="GO13" s="50"/>
      <c r="GP13" s="50"/>
      <c r="GQ13" s="50"/>
      <c r="GR13" s="50"/>
      <c r="GS13" s="51"/>
      <c r="GT13" s="50">
        <f>IF(GT16&lt;&gt;"","W"&amp;GT15,"")</f>
      </c>
      <c r="GU13" s="50"/>
      <c r="GV13" s="50"/>
      <c r="GW13" s="50"/>
      <c r="GX13" s="50"/>
      <c r="GY13" s="50"/>
      <c r="GZ13" s="51"/>
      <c r="HA13" s="50">
        <f>IF(HA16&lt;&gt;"","W"&amp;HA15,"")</f>
      </c>
      <c r="HB13" s="50"/>
      <c r="HC13" s="50"/>
      <c r="HD13" s="50"/>
      <c r="HE13" s="50"/>
      <c r="HF13" s="50"/>
      <c r="HG13" s="51"/>
      <c r="HH13" s="50">
        <f>IF(HH16&lt;&gt;"","W"&amp;HH15,"")</f>
      </c>
      <c r="HI13" s="50"/>
      <c r="HJ13" s="50"/>
      <c r="HK13" s="50"/>
      <c r="HL13" s="50"/>
      <c r="HM13" s="50"/>
      <c r="HN13" s="51"/>
      <c r="HO13" s="50">
        <f>IF(HO16&lt;&gt;"","W"&amp;HO15,"")</f>
      </c>
      <c r="HP13" s="50"/>
      <c r="HQ13" s="50"/>
      <c r="HR13" s="50"/>
      <c r="HS13" s="50"/>
      <c r="HT13" s="50"/>
      <c r="HU13" s="51"/>
      <c r="HV13" s="50">
        <f>IF(HV16&lt;&gt;"","W"&amp;HV15,"")</f>
      </c>
      <c r="HW13" s="50"/>
      <c r="HX13" s="50"/>
      <c r="HY13" s="50"/>
      <c r="HZ13" s="50"/>
      <c r="IA13" s="50"/>
      <c r="IB13" s="51"/>
    </row>
    <row r="14" spans="2:237" s="13" customFormat="1" ht="3.75" customHeight="1">
      <c r="B14" s="43"/>
      <c r="C14" s="46"/>
      <c r="D14" s="47"/>
      <c r="E14" s="47"/>
      <c r="F14" s="46"/>
      <c r="G14" s="49"/>
      <c r="H14" s="49"/>
      <c r="I14" s="43"/>
      <c r="J14" s="43"/>
      <c r="K14" s="43"/>
      <c r="L14" s="43"/>
      <c r="M14" s="26"/>
      <c r="N14" s="26">
        <f>IF(M16&lt;&gt;"",IF(WEEKDAY(N16,2)=6,1,""),"")</f>
      </c>
      <c r="O14" s="26">
        <f aca="true" t="shared" si="0" ref="O14:BZ14">IF(N16&lt;&gt;"",IF(WEEKDAY(O16,2)=6,1,""),"")</f>
      </c>
      <c r="P14" s="26">
        <f t="shared" si="0"/>
      </c>
      <c r="Q14" s="26">
        <f t="shared" si="0"/>
      </c>
      <c r="R14" s="26">
        <f t="shared" si="0"/>
        <v>1</v>
      </c>
      <c r="S14" s="27">
        <f t="shared" si="0"/>
      </c>
      <c r="T14" s="28">
        <f t="shared" si="0"/>
      </c>
      <c r="U14" s="26">
        <f>IF(T16&lt;&gt;"",IF(WEEKDAY(U16,2)=6,1,""),"")</f>
      </c>
      <c r="V14" s="26">
        <f t="shared" si="0"/>
      </c>
      <c r="W14" s="26">
        <f t="shared" si="0"/>
      </c>
      <c r="X14" s="26">
        <f t="shared" si="0"/>
      </c>
      <c r="Y14" s="26">
        <f t="shared" si="0"/>
        <v>1</v>
      </c>
      <c r="Z14" s="27">
        <f t="shared" si="0"/>
      </c>
      <c r="AA14" s="28">
        <f t="shared" si="0"/>
      </c>
      <c r="AB14" s="26">
        <f>IF(AA16&lt;&gt;"",IF(WEEKDAY(AB16,2)=6,1,""),"")</f>
      </c>
      <c r="AC14" s="26">
        <f t="shared" si="0"/>
      </c>
      <c r="AD14" s="26">
        <f t="shared" si="0"/>
      </c>
      <c r="AE14" s="26">
        <f t="shared" si="0"/>
      </c>
      <c r="AF14" s="26">
        <f t="shared" si="0"/>
        <v>1</v>
      </c>
      <c r="AG14" s="27">
        <f t="shared" si="0"/>
      </c>
      <c r="AH14" s="28">
        <f t="shared" si="0"/>
      </c>
      <c r="AI14" s="26">
        <f>IF(AH16&lt;&gt;"",IF(WEEKDAY(AI16,2)=6,1,""),"")</f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  <v>1</v>
      </c>
      <c r="AN14" s="27">
        <f t="shared" si="0"/>
      </c>
      <c r="AO14" s="28">
        <f t="shared" si="0"/>
      </c>
      <c r="AP14" s="26">
        <f>IF(AO16&lt;&gt;"",IF(WEEKDAY(AP16,2)=6,1,""),"")</f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  <v>1</v>
      </c>
      <c r="AU14" s="27">
        <f t="shared" si="0"/>
      </c>
      <c r="AV14" s="28" t="e">
        <f t="shared" si="0"/>
        <v>#VALUE!</v>
      </c>
      <c r="AW14" s="26">
        <f>IF(AV16&lt;&gt;"",IF(WEEKDAY(AW16,2)=6,1,""),"")</f>
      </c>
      <c r="AX14" s="26">
        <f t="shared" si="0"/>
      </c>
      <c r="AY14" s="26">
        <f t="shared" si="0"/>
      </c>
      <c r="AZ14" s="26">
        <f t="shared" si="0"/>
      </c>
      <c r="BA14" s="26">
        <f t="shared" si="0"/>
      </c>
      <c r="BB14" s="27">
        <f t="shared" si="0"/>
      </c>
      <c r="BC14" s="28">
        <f t="shared" si="0"/>
      </c>
      <c r="BD14" s="26">
        <f>IF(BC16&lt;&gt;"",IF(WEEKDAY(BD16,2)=6,1,""),"")</f>
      </c>
      <c r="BE14" s="26">
        <f t="shared" si="0"/>
      </c>
      <c r="BF14" s="26">
        <f t="shared" si="0"/>
      </c>
      <c r="BG14" s="26">
        <f t="shared" si="0"/>
      </c>
      <c r="BH14" s="26">
        <f t="shared" si="0"/>
      </c>
      <c r="BI14" s="27">
        <f t="shared" si="0"/>
      </c>
      <c r="BJ14" s="28">
        <f t="shared" si="0"/>
      </c>
      <c r="BK14" s="26">
        <f>IF(BJ16&lt;&gt;"",IF(WEEKDAY(BK16,2)=6,1,""),"")</f>
      </c>
      <c r="BL14" s="26">
        <f t="shared" si="0"/>
      </c>
      <c r="BM14" s="26">
        <f t="shared" si="0"/>
      </c>
      <c r="BN14" s="26">
        <f t="shared" si="0"/>
      </c>
      <c r="BO14" s="26">
        <f t="shared" si="0"/>
      </c>
      <c r="BP14" s="27">
        <f t="shared" si="0"/>
      </c>
      <c r="BQ14" s="28">
        <f t="shared" si="0"/>
      </c>
      <c r="BR14" s="26">
        <f>IF(BQ16&lt;&gt;"",IF(WEEKDAY(BR16,2)=6,1,""),"")</f>
      </c>
      <c r="BS14" s="26">
        <f t="shared" si="0"/>
      </c>
      <c r="BT14" s="26">
        <f t="shared" si="0"/>
      </c>
      <c r="BU14" s="26">
        <f t="shared" si="0"/>
      </c>
      <c r="BV14" s="26">
        <f t="shared" si="0"/>
      </c>
      <c r="BW14" s="27">
        <f t="shared" si="0"/>
      </c>
      <c r="BX14" s="28">
        <f t="shared" si="0"/>
      </c>
      <c r="BY14" s="26">
        <f>IF(BX16&lt;&gt;"",IF(WEEKDAY(BY16,2)=6,1,""),"")</f>
      </c>
      <c r="BZ14" s="26">
        <f t="shared" si="0"/>
      </c>
      <c r="CA14" s="26">
        <f aca="true" t="shared" si="1" ref="CA14:EL14">IF(BZ16&lt;&gt;"",IF(WEEKDAY(CA16,2)=6,1,""),"")</f>
      </c>
      <c r="CB14" s="26">
        <f t="shared" si="1"/>
      </c>
      <c r="CC14" s="26">
        <f t="shared" si="1"/>
      </c>
      <c r="CD14" s="27">
        <f t="shared" si="1"/>
      </c>
      <c r="CE14" s="28">
        <f t="shared" si="1"/>
      </c>
      <c r="CF14" s="26">
        <f>IF(CE16&lt;&gt;"",IF(WEEKDAY(CF16,2)=6,1,""),"")</f>
      </c>
      <c r="CG14" s="26">
        <f t="shared" si="1"/>
      </c>
      <c r="CH14" s="26">
        <f t="shared" si="1"/>
      </c>
      <c r="CI14" s="26">
        <f t="shared" si="1"/>
      </c>
      <c r="CJ14" s="26">
        <f t="shared" si="1"/>
      </c>
      <c r="CK14" s="27">
        <f t="shared" si="1"/>
      </c>
      <c r="CL14" s="28">
        <f t="shared" si="1"/>
      </c>
      <c r="CM14" s="26">
        <f>IF(CL16&lt;&gt;"",IF(WEEKDAY(CM16,2)=6,1,""),"")</f>
      </c>
      <c r="CN14" s="26">
        <f t="shared" si="1"/>
      </c>
      <c r="CO14" s="26">
        <f t="shared" si="1"/>
      </c>
      <c r="CP14" s="26">
        <f t="shared" si="1"/>
      </c>
      <c r="CQ14" s="26">
        <f t="shared" si="1"/>
      </c>
      <c r="CR14" s="27">
        <f t="shared" si="1"/>
      </c>
      <c r="CS14" s="28">
        <f t="shared" si="1"/>
      </c>
      <c r="CT14" s="26">
        <f>IF(CS16&lt;&gt;"",IF(WEEKDAY(CT16,2)=6,1,""),"")</f>
      </c>
      <c r="CU14" s="26">
        <f t="shared" si="1"/>
      </c>
      <c r="CV14" s="26">
        <f t="shared" si="1"/>
      </c>
      <c r="CW14" s="26">
        <f t="shared" si="1"/>
      </c>
      <c r="CX14" s="26">
        <f t="shared" si="1"/>
      </c>
      <c r="CY14" s="27">
        <f t="shared" si="1"/>
      </c>
      <c r="CZ14" s="28">
        <f t="shared" si="1"/>
      </c>
      <c r="DA14" s="26">
        <f>IF(CZ16&lt;&gt;"",IF(WEEKDAY(DA16,2)=6,1,""),"")</f>
      </c>
      <c r="DB14" s="26">
        <f t="shared" si="1"/>
      </c>
      <c r="DC14" s="26">
        <f t="shared" si="1"/>
      </c>
      <c r="DD14" s="26">
        <f t="shared" si="1"/>
      </c>
      <c r="DE14" s="26">
        <f t="shared" si="1"/>
      </c>
      <c r="DF14" s="27">
        <f t="shared" si="1"/>
      </c>
      <c r="DG14" s="28">
        <f t="shared" si="1"/>
      </c>
      <c r="DH14" s="26">
        <f>IF(DG16&lt;&gt;"",IF(WEEKDAY(DH16,2)=6,1,""),"")</f>
      </c>
      <c r="DI14" s="26">
        <f t="shared" si="1"/>
      </c>
      <c r="DJ14" s="26">
        <f t="shared" si="1"/>
      </c>
      <c r="DK14" s="26">
        <f t="shared" si="1"/>
      </c>
      <c r="DL14" s="26">
        <f t="shared" si="1"/>
      </c>
      <c r="DM14" s="27">
        <f t="shared" si="1"/>
      </c>
      <c r="DN14" s="28">
        <f t="shared" si="1"/>
      </c>
      <c r="DO14" s="26">
        <f>IF(DN16&lt;&gt;"",IF(WEEKDAY(DO16,2)=6,1,""),"")</f>
      </c>
      <c r="DP14" s="26">
        <f t="shared" si="1"/>
      </c>
      <c r="DQ14" s="26">
        <f t="shared" si="1"/>
      </c>
      <c r="DR14" s="26">
        <f t="shared" si="1"/>
      </c>
      <c r="DS14" s="26">
        <f t="shared" si="1"/>
      </c>
      <c r="DT14" s="27">
        <f t="shared" si="1"/>
      </c>
      <c r="DU14" s="28">
        <f t="shared" si="1"/>
      </c>
      <c r="DV14" s="26">
        <f>IF(DU16&lt;&gt;"",IF(WEEKDAY(DV16,2)=6,1,""),"")</f>
      </c>
      <c r="DW14" s="26">
        <f t="shared" si="1"/>
      </c>
      <c r="DX14" s="26">
        <f t="shared" si="1"/>
      </c>
      <c r="DY14" s="26">
        <f t="shared" si="1"/>
      </c>
      <c r="DZ14" s="26">
        <f t="shared" si="1"/>
      </c>
      <c r="EA14" s="27">
        <f t="shared" si="1"/>
      </c>
      <c r="EB14" s="28">
        <f t="shared" si="1"/>
      </c>
      <c r="EC14" s="26">
        <f>IF(EB16&lt;&gt;"",IF(WEEKDAY(EC16,2)=6,1,""),"")</f>
      </c>
      <c r="ED14" s="26">
        <f t="shared" si="1"/>
      </c>
      <c r="EE14" s="26">
        <f t="shared" si="1"/>
      </c>
      <c r="EF14" s="26">
        <f t="shared" si="1"/>
      </c>
      <c r="EG14" s="26">
        <f t="shared" si="1"/>
      </c>
      <c r="EH14" s="27">
        <f t="shared" si="1"/>
      </c>
      <c r="EI14" s="28">
        <f t="shared" si="1"/>
      </c>
      <c r="EJ14" s="26">
        <f>IF(EI16&lt;&gt;"",IF(WEEKDAY(EJ16,2)=6,1,""),"")</f>
      </c>
      <c r="EK14" s="26">
        <f t="shared" si="1"/>
      </c>
      <c r="EL14" s="26">
        <f t="shared" si="1"/>
      </c>
      <c r="EM14" s="26">
        <f aca="true" t="shared" si="2" ref="EM14:GX14">IF(EL16&lt;&gt;"",IF(WEEKDAY(EM16,2)=6,1,""),"")</f>
      </c>
      <c r="EN14" s="26">
        <f t="shared" si="2"/>
      </c>
      <c r="EO14" s="27">
        <f t="shared" si="2"/>
      </c>
      <c r="EP14" s="28">
        <f t="shared" si="2"/>
      </c>
      <c r="EQ14" s="26">
        <f>IF(EP16&lt;&gt;"",IF(WEEKDAY(EQ16,2)=6,1,""),"")</f>
      </c>
      <c r="ER14" s="26">
        <f t="shared" si="2"/>
      </c>
      <c r="ES14" s="26">
        <f t="shared" si="2"/>
      </c>
      <c r="ET14" s="26">
        <f t="shared" si="2"/>
      </c>
      <c r="EU14" s="26">
        <f t="shared" si="2"/>
      </c>
      <c r="EV14" s="27">
        <f t="shared" si="2"/>
      </c>
      <c r="EW14" s="28">
        <f t="shared" si="2"/>
      </c>
      <c r="EX14" s="26">
        <f>IF(EW16&lt;&gt;"",IF(WEEKDAY(EX16,2)=6,1,""),"")</f>
      </c>
      <c r="EY14" s="26">
        <f t="shared" si="2"/>
      </c>
      <c r="EZ14" s="26">
        <f t="shared" si="2"/>
      </c>
      <c r="FA14" s="26">
        <f t="shared" si="2"/>
      </c>
      <c r="FB14" s="26">
        <f t="shared" si="2"/>
      </c>
      <c r="FC14" s="27">
        <f t="shared" si="2"/>
      </c>
      <c r="FD14" s="28">
        <f t="shared" si="2"/>
      </c>
      <c r="FE14" s="26">
        <f>IF(FD16&lt;&gt;"",IF(WEEKDAY(FE16,2)=6,1,""),"")</f>
      </c>
      <c r="FF14" s="26">
        <f t="shared" si="2"/>
      </c>
      <c r="FG14" s="26">
        <f t="shared" si="2"/>
      </c>
      <c r="FH14" s="26">
        <f t="shared" si="2"/>
      </c>
      <c r="FI14" s="26">
        <f t="shared" si="2"/>
      </c>
      <c r="FJ14" s="27">
        <f t="shared" si="2"/>
      </c>
      <c r="FK14" s="28">
        <f t="shared" si="2"/>
      </c>
      <c r="FL14" s="26">
        <f>IF(FK16&lt;&gt;"",IF(WEEKDAY(FL16,2)=6,1,""),"")</f>
      </c>
      <c r="FM14" s="26">
        <f t="shared" si="2"/>
      </c>
      <c r="FN14" s="26">
        <f t="shared" si="2"/>
      </c>
      <c r="FO14" s="26">
        <f t="shared" si="2"/>
      </c>
      <c r="FP14" s="26">
        <f t="shared" si="2"/>
      </c>
      <c r="FQ14" s="27">
        <f t="shared" si="2"/>
      </c>
      <c r="FR14" s="28">
        <f t="shared" si="2"/>
      </c>
      <c r="FS14" s="26">
        <f>IF(FR16&lt;&gt;"",IF(WEEKDAY(FS16,2)=6,1,""),"")</f>
      </c>
      <c r="FT14" s="26">
        <f t="shared" si="2"/>
      </c>
      <c r="FU14" s="26">
        <f t="shared" si="2"/>
      </c>
      <c r="FV14" s="26">
        <f t="shared" si="2"/>
      </c>
      <c r="FW14" s="26">
        <f t="shared" si="2"/>
      </c>
      <c r="FX14" s="27">
        <f t="shared" si="2"/>
      </c>
      <c r="FY14" s="28">
        <f t="shared" si="2"/>
      </c>
      <c r="FZ14" s="26">
        <f>IF(FY16&lt;&gt;"",IF(WEEKDAY(FZ16,2)=6,1,""),"")</f>
      </c>
      <c r="GA14" s="26">
        <f t="shared" si="2"/>
      </c>
      <c r="GB14" s="26">
        <f t="shared" si="2"/>
      </c>
      <c r="GC14" s="26">
        <f t="shared" si="2"/>
      </c>
      <c r="GD14" s="26">
        <f t="shared" si="2"/>
      </c>
      <c r="GE14" s="27">
        <f t="shared" si="2"/>
      </c>
      <c r="GF14" s="28">
        <f t="shared" si="2"/>
      </c>
      <c r="GG14" s="26">
        <f>IF(GF16&lt;&gt;"",IF(WEEKDAY(GG16,2)=6,1,""),"")</f>
      </c>
      <c r="GH14" s="26">
        <f t="shared" si="2"/>
      </c>
      <c r="GI14" s="26">
        <f t="shared" si="2"/>
      </c>
      <c r="GJ14" s="26">
        <f t="shared" si="2"/>
      </c>
      <c r="GK14" s="26">
        <f t="shared" si="2"/>
      </c>
      <c r="GL14" s="27">
        <f t="shared" si="2"/>
      </c>
      <c r="GM14" s="28">
        <f t="shared" si="2"/>
      </c>
      <c r="GN14" s="26">
        <f>IF(GM16&lt;&gt;"",IF(WEEKDAY(GN16,2)=6,1,""),"")</f>
      </c>
      <c r="GO14" s="26">
        <f t="shared" si="2"/>
      </c>
      <c r="GP14" s="26">
        <f t="shared" si="2"/>
      </c>
      <c r="GQ14" s="26">
        <f t="shared" si="2"/>
      </c>
      <c r="GR14" s="26">
        <f t="shared" si="2"/>
      </c>
      <c r="GS14" s="27">
        <f t="shared" si="2"/>
      </c>
      <c r="GT14" s="28">
        <f t="shared" si="2"/>
      </c>
      <c r="GU14" s="26">
        <f>IF(GT16&lt;&gt;"",IF(WEEKDAY(GU16,2)=6,1,""),"")</f>
      </c>
      <c r="GV14" s="26">
        <f t="shared" si="2"/>
      </c>
      <c r="GW14" s="26">
        <f t="shared" si="2"/>
      </c>
      <c r="GX14" s="26">
        <f t="shared" si="2"/>
      </c>
      <c r="GY14" s="26">
        <f aca="true" t="shared" si="3" ref="GY14:IB14">IF(GX16&lt;&gt;"",IF(WEEKDAY(GY16,2)=6,1,""),"")</f>
      </c>
      <c r="GZ14" s="27">
        <f t="shared" si="3"/>
      </c>
      <c r="HA14" s="28">
        <f t="shared" si="3"/>
      </c>
      <c r="HB14" s="26">
        <f>IF(HA16&lt;&gt;"",IF(WEEKDAY(HB16,2)=6,1,""),"")</f>
      </c>
      <c r="HC14" s="26">
        <f t="shared" si="3"/>
      </c>
      <c r="HD14" s="26">
        <f t="shared" si="3"/>
      </c>
      <c r="HE14" s="26">
        <f t="shared" si="3"/>
      </c>
      <c r="HF14" s="26">
        <f t="shared" si="3"/>
      </c>
      <c r="HG14" s="27">
        <f t="shared" si="3"/>
      </c>
      <c r="HH14" s="28">
        <f t="shared" si="3"/>
      </c>
      <c r="HI14" s="26">
        <f>IF(HH16&lt;&gt;"",IF(WEEKDAY(HI16,2)=6,1,""),"")</f>
      </c>
      <c r="HJ14" s="26">
        <f t="shared" si="3"/>
      </c>
      <c r="HK14" s="26">
        <f t="shared" si="3"/>
      </c>
      <c r="HL14" s="26">
        <f t="shared" si="3"/>
      </c>
      <c r="HM14" s="26">
        <f t="shared" si="3"/>
      </c>
      <c r="HN14" s="27">
        <f t="shared" si="3"/>
      </c>
      <c r="HO14" s="28">
        <f t="shared" si="3"/>
      </c>
      <c r="HP14" s="26">
        <f>IF(HO16&lt;&gt;"",IF(WEEKDAY(HP16,2)=6,1,""),"")</f>
      </c>
      <c r="HQ14" s="26">
        <f t="shared" si="3"/>
      </c>
      <c r="HR14" s="26">
        <f t="shared" si="3"/>
      </c>
      <c r="HS14" s="26">
        <f t="shared" si="3"/>
      </c>
      <c r="HT14" s="26">
        <f t="shared" si="3"/>
      </c>
      <c r="HU14" s="27">
        <f t="shared" si="3"/>
      </c>
      <c r="HV14" s="28">
        <f t="shared" si="3"/>
      </c>
      <c r="HW14" s="26">
        <f>IF(HV16&lt;&gt;"",IF(WEEKDAY(HW16,2)=6,1,""),"")</f>
      </c>
      <c r="HX14" s="26">
        <f t="shared" si="3"/>
      </c>
      <c r="HY14" s="26">
        <f t="shared" si="3"/>
      </c>
      <c r="HZ14" s="26">
        <f t="shared" si="3"/>
      </c>
      <c r="IA14" s="26">
        <f t="shared" si="3"/>
      </c>
      <c r="IB14" s="27">
        <f t="shared" si="3"/>
      </c>
      <c r="IC14" s="12"/>
    </row>
    <row r="15" spans="2:237" ht="15" customHeight="1">
      <c r="B15" s="43"/>
      <c r="C15" s="46"/>
      <c r="D15" s="47"/>
      <c r="E15" s="47"/>
      <c r="F15" s="46"/>
      <c r="G15" s="49"/>
      <c r="H15" s="49"/>
      <c r="I15" s="43"/>
      <c r="J15" s="43"/>
      <c r="K15" s="43"/>
      <c r="L15" s="43"/>
      <c r="M15" s="29">
        <f>IF(M16&lt;&gt;"",1,"")</f>
        <v>1</v>
      </c>
      <c r="N15" s="52" t="str">
        <f>IF(M16&lt;&gt;"",TEXT(M16,"m/d/yy"),"")</f>
        <v>6/29/09</v>
      </c>
      <c r="O15" s="52"/>
      <c r="P15" s="52"/>
      <c r="Q15" s="52"/>
      <c r="R15" s="52"/>
      <c r="S15" s="53"/>
      <c r="T15" s="30">
        <f>IF(T16&lt;&gt;"",M15+1,"")</f>
        <v>2</v>
      </c>
      <c r="U15" s="52" t="str">
        <f>IF(T16&lt;&gt;"",TEXT(T16,"m/d/yy"),"")</f>
        <v>7/6/09</v>
      </c>
      <c r="V15" s="52"/>
      <c r="W15" s="52"/>
      <c r="X15" s="52"/>
      <c r="Y15" s="52"/>
      <c r="Z15" s="53"/>
      <c r="AA15" s="30">
        <f>IF(AA16&lt;&gt;"",T15+1,"")</f>
        <v>3</v>
      </c>
      <c r="AB15" s="52" t="str">
        <f>IF(AA16&lt;&gt;"",TEXT(AA16,"m/d/yy"),"")</f>
        <v>7/13/09</v>
      </c>
      <c r="AC15" s="52"/>
      <c r="AD15" s="52"/>
      <c r="AE15" s="52"/>
      <c r="AF15" s="52"/>
      <c r="AG15" s="53"/>
      <c r="AH15" s="30">
        <f>IF(AH16&lt;&gt;"",AA15+1,"")</f>
        <v>4</v>
      </c>
      <c r="AI15" s="52" t="str">
        <f>IF(AH16&lt;&gt;"",TEXT(AH16,"m/d/yy"),"")</f>
        <v>7/20/09</v>
      </c>
      <c r="AJ15" s="52"/>
      <c r="AK15" s="52"/>
      <c r="AL15" s="52"/>
      <c r="AM15" s="52"/>
      <c r="AN15" s="53"/>
      <c r="AO15" s="30">
        <f>IF(AO16&lt;&gt;"",AH15+1,"")</f>
        <v>5</v>
      </c>
      <c r="AP15" s="52" t="str">
        <f>IF(AO16&lt;&gt;"",TEXT(AO16,"m/d/yy"),"")</f>
        <v>7/27/09</v>
      </c>
      <c r="AQ15" s="52"/>
      <c r="AR15" s="52"/>
      <c r="AS15" s="52"/>
      <c r="AT15" s="52"/>
      <c r="AU15" s="53"/>
      <c r="AV15" s="30">
        <f>IF(AV16&lt;&gt;"",AO15+1,"")</f>
      </c>
      <c r="AW15" s="52">
        <f>IF(AV16&lt;&gt;"",TEXT(AV16,"m/d/yy"),"")</f>
      </c>
      <c r="AX15" s="52"/>
      <c r="AY15" s="52"/>
      <c r="AZ15" s="52"/>
      <c r="BA15" s="52"/>
      <c r="BB15" s="53"/>
      <c r="BC15" s="30">
        <f>IF(BC16&lt;&gt;"",AV15+1,"")</f>
      </c>
      <c r="BD15" s="52">
        <f>IF(BC16&lt;&gt;"",TEXT(BC16,"m/d/yy"),"")</f>
      </c>
      <c r="BE15" s="52"/>
      <c r="BF15" s="52"/>
      <c r="BG15" s="52"/>
      <c r="BH15" s="52"/>
      <c r="BI15" s="53"/>
      <c r="BJ15" s="30">
        <f>IF(BJ16&lt;&gt;"",BC15+1,"")</f>
      </c>
      <c r="BK15" s="52">
        <f>IF(BJ16&lt;&gt;"",TEXT(BJ16,"m/d/yy"),"")</f>
      </c>
      <c r="BL15" s="52"/>
      <c r="BM15" s="52"/>
      <c r="BN15" s="52"/>
      <c r="BO15" s="52"/>
      <c r="BP15" s="53"/>
      <c r="BQ15" s="30">
        <f>IF(BQ16&lt;&gt;"",BJ15+1,"")</f>
      </c>
      <c r="BR15" s="52">
        <f>IF(BQ16&lt;&gt;"",TEXT(BQ16,"m/d/yy"),"")</f>
      </c>
      <c r="BS15" s="52"/>
      <c r="BT15" s="52"/>
      <c r="BU15" s="52"/>
      <c r="BV15" s="52"/>
      <c r="BW15" s="53"/>
      <c r="BX15" s="30">
        <f>IF(BX16&lt;&gt;"",BQ15+1,"")</f>
      </c>
      <c r="BY15" s="52">
        <f>IF(BX16&lt;&gt;"",TEXT(BX16,"m/d/yy"),"")</f>
      </c>
      <c r="BZ15" s="52"/>
      <c r="CA15" s="52"/>
      <c r="CB15" s="52"/>
      <c r="CC15" s="52"/>
      <c r="CD15" s="53"/>
      <c r="CE15" s="30">
        <f>IF(CE16&lt;&gt;"",BX15+1,"")</f>
      </c>
      <c r="CF15" s="52">
        <f>IF(CE16&lt;&gt;"",TEXT(CE16,"m/d/yy"),"")</f>
      </c>
      <c r="CG15" s="52"/>
      <c r="CH15" s="52"/>
      <c r="CI15" s="52"/>
      <c r="CJ15" s="52"/>
      <c r="CK15" s="53"/>
      <c r="CL15" s="30">
        <f>IF(CL16&lt;&gt;"",CE15+1,"")</f>
      </c>
      <c r="CM15" s="52">
        <f>IF(CL16&lt;&gt;"",TEXT(CL16,"m/d/yy"),"")</f>
      </c>
      <c r="CN15" s="52"/>
      <c r="CO15" s="52"/>
      <c r="CP15" s="52"/>
      <c r="CQ15" s="52"/>
      <c r="CR15" s="53"/>
      <c r="CS15" s="30">
        <f>IF(CS16&lt;&gt;"",CL15+1,"")</f>
      </c>
      <c r="CT15" s="52">
        <f>IF(CS16&lt;&gt;"",TEXT(CS16,"m/d/yy"),"")</f>
      </c>
      <c r="CU15" s="52"/>
      <c r="CV15" s="52"/>
      <c r="CW15" s="52"/>
      <c r="CX15" s="52"/>
      <c r="CY15" s="53"/>
      <c r="CZ15" s="30">
        <f>IF(CZ16&lt;&gt;"",CS15+1,"")</f>
      </c>
      <c r="DA15" s="52">
        <f>IF(CZ16&lt;&gt;"",TEXT(CZ16,"m/d/yy"),"")</f>
      </c>
      <c r="DB15" s="52"/>
      <c r="DC15" s="52"/>
      <c r="DD15" s="52"/>
      <c r="DE15" s="52"/>
      <c r="DF15" s="53"/>
      <c r="DG15" s="30">
        <f>IF(DG16&lt;&gt;"",CZ15+1,"")</f>
      </c>
      <c r="DH15" s="52">
        <f>IF(DG16&lt;&gt;"",TEXT(DG16,"m/d/yy"),"")</f>
      </c>
      <c r="DI15" s="52"/>
      <c r="DJ15" s="52"/>
      <c r="DK15" s="52"/>
      <c r="DL15" s="52"/>
      <c r="DM15" s="53"/>
      <c r="DN15" s="30">
        <f>IF(DN16&lt;&gt;"",DG15+1,"")</f>
      </c>
      <c r="DO15" s="52">
        <f>IF(DN16&lt;&gt;"",TEXT(DN16,"m/d/yy"),"")</f>
      </c>
      <c r="DP15" s="52"/>
      <c r="DQ15" s="52"/>
      <c r="DR15" s="52"/>
      <c r="DS15" s="52"/>
      <c r="DT15" s="53"/>
      <c r="DU15" s="30">
        <f>IF(DU16&lt;&gt;"",DN15+1,"")</f>
      </c>
      <c r="DV15" s="52">
        <f>IF(DU16&lt;&gt;"",TEXT(DU16,"m/d/yy"),"")</f>
      </c>
      <c r="DW15" s="52"/>
      <c r="DX15" s="52"/>
      <c r="DY15" s="52"/>
      <c r="DZ15" s="52"/>
      <c r="EA15" s="53"/>
      <c r="EB15" s="30">
        <f>IF(EB16&lt;&gt;"",DU15+1,"")</f>
      </c>
      <c r="EC15" s="52">
        <f>IF(EB16&lt;&gt;"",TEXT(EB16,"m/d/yy"),"")</f>
      </c>
      <c r="ED15" s="52"/>
      <c r="EE15" s="52"/>
      <c r="EF15" s="52"/>
      <c r="EG15" s="52"/>
      <c r="EH15" s="53"/>
      <c r="EI15" s="30">
        <f>IF(EI16&lt;&gt;"",EB15+1,"")</f>
      </c>
      <c r="EJ15" s="52">
        <f>IF(EI16&lt;&gt;"",TEXT(EI16,"m/d/yy"),"")</f>
      </c>
      <c r="EK15" s="52"/>
      <c r="EL15" s="52"/>
      <c r="EM15" s="52"/>
      <c r="EN15" s="52"/>
      <c r="EO15" s="53"/>
      <c r="EP15" s="30">
        <f>IF(EP16&lt;&gt;"",EI15+1,"")</f>
      </c>
      <c r="EQ15" s="52">
        <f>IF(EP16&lt;&gt;"",TEXT(EP16,"m/d/yy"),"")</f>
      </c>
      <c r="ER15" s="52"/>
      <c r="ES15" s="52"/>
      <c r="ET15" s="52"/>
      <c r="EU15" s="52"/>
      <c r="EV15" s="53"/>
      <c r="EW15" s="30">
        <f>IF(EW16&lt;&gt;"",EP15+1,"")</f>
      </c>
      <c r="EX15" s="52">
        <f>IF(EW16&lt;&gt;"",TEXT(EW16,"m/d/yy"),"")</f>
      </c>
      <c r="EY15" s="52"/>
      <c r="EZ15" s="52"/>
      <c r="FA15" s="52"/>
      <c r="FB15" s="52"/>
      <c r="FC15" s="53"/>
      <c r="FD15" s="30">
        <f>IF(FD16&lt;&gt;"",EW15+1,"")</f>
      </c>
      <c r="FE15" s="52">
        <f>IF(FD16&lt;&gt;"",TEXT(FD16,"m/d/yy"),"")</f>
      </c>
      <c r="FF15" s="52"/>
      <c r="FG15" s="52"/>
      <c r="FH15" s="52"/>
      <c r="FI15" s="52"/>
      <c r="FJ15" s="53"/>
      <c r="FK15" s="30">
        <f>IF(FK16&lt;&gt;"",FD15+1,"")</f>
      </c>
      <c r="FL15" s="52">
        <f>IF(FK16&lt;&gt;"",TEXT(FK16,"m/d/yy"),"")</f>
      </c>
      <c r="FM15" s="52"/>
      <c r="FN15" s="52"/>
      <c r="FO15" s="52"/>
      <c r="FP15" s="52"/>
      <c r="FQ15" s="53"/>
      <c r="FR15" s="30">
        <f>IF(FR16&lt;&gt;"",FK15+1,"")</f>
      </c>
      <c r="FS15" s="52">
        <f>IF(FR16&lt;&gt;"",TEXT(FR16,"m/d/yy"),"")</f>
      </c>
      <c r="FT15" s="52"/>
      <c r="FU15" s="52"/>
      <c r="FV15" s="52"/>
      <c r="FW15" s="52"/>
      <c r="FX15" s="53"/>
      <c r="FY15" s="30">
        <f>IF(FY16&lt;&gt;"",FR15+1,"")</f>
      </c>
      <c r="FZ15" s="52">
        <f>IF(FY16&lt;&gt;"",TEXT(FY16,"m/d/yy"),"")</f>
      </c>
      <c r="GA15" s="52"/>
      <c r="GB15" s="52"/>
      <c r="GC15" s="52"/>
      <c r="GD15" s="52"/>
      <c r="GE15" s="53"/>
      <c r="GF15" s="30">
        <f>IF(GF16&lt;&gt;"",FY15+1,"")</f>
      </c>
      <c r="GG15" s="52">
        <f>IF(GF16&lt;&gt;"",TEXT(GF16,"m/d/yy"),"")</f>
      </c>
      <c r="GH15" s="52"/>
      <c r="GI15" s="52"/>
      <c r="GJ15" s="52"/>
      <c r="GK15" s="52"/>
      <c r="GL15" s="53"/>
      <c r="GM15" s="30">
        <f>IF(GM16&lt;&gt;"",GF15+1,"")</f>
      </c>
      <c r="GN15" s="52">
        <f>IF(GM16&lt;&gt;"",TEXT(GM16,"m/d/yy"),"")</f>
      </c>
      <c r="GO15" s="52"/>
      <c r="GP15" s="52"/>
      <c r="GQ15" s="52"/>
      <c r="GR15" s="52"/>
      <c r="GS15" s="53"/>
      <c r="GT15" s="30">
        <f>IF(GT16&lt;&gt;"",GM15+1,"")</f>
      </c>
      <c r="GU15" s="52">
        <f>IF(GT16&lt;&gt;"",TEXT(GT16,"m/d/yy"),"")</f>
      </c>
      <c r="GV15" s="52"/>
      <c r="GW15" s="52"/>
      <c r="GX15" s="52"/>
      <c r="GY15" s="52"/>
      <c r="GZ15" s="53"/>
      <c r="HA15" s="30">
        <f>IF(HA16&lt;&gt;"",GT15+1,"")</f>
      </c>
      <c r="HB15" s="52">
        <f>IF(HA16&lt;&gt;"",TEXT(HA16,"m/d/yy"),"")</f>
      </c>
      <c r="HC15" s="52"/>
      <c r="HD15" s="52"/>
      <c r="HE15" s="52"/>
      <c r="HF15" s="52"/>
      <c r="HG15" s="53"/>
      <c r="HH15" s="30">
        <f>IF(HH16&lt;&gt;"",HA15+1,"")</f>
      </c>
      <c r="HI15" s="52">
        <f>IF(HH16&lt;&gt;"",TEXT(HH16,"m/d/yy"),"")</f>
      </c>
      <c r="HJ15" s="52"/>
      <c r="HK15" s="52"/>
      <c r="HL15" s="52"/>
      <c r="HM15" s="52"/>
      <c r="HN15" s="53"/>
      <c r="HO15" s="30">
        <f>IF(HO16&lt;&gt;"",HH15+1,"")</f>
      </c>
      <c r="HP15" s="52">
        <f>IF(HO16&lt;&gt;"",TEXT(HO16,"m/d/yy"),"")</f>
      </c>
      <c r="HQ15" s="52"/>
      <c r="HR15" s="52"/>
      <c r="HS15" s="52"/>
      <c r="HT15" s="52"/>
      <c r="HU15" s="53"/>
      <c r="HV15" s="30">
        <f>IF(HV16&lt;&gt;"",HO15+1,"")</f>
      </c>
      <c r="HW15" s="52">
        <f>IF(HV16&lt;&gt;"",TEXT(HV16,"m/d/yy"),"")</f>
      </c>
      <c r="HX15" s="52"/>
      <c r="HY15" s="52"/>
      <c r="HZ15" s="52"/>
      <c r="IA15" s="52"/>
      <c r="IB15" s="53"/>
      <c r="IC15" s="14" t="e">
        <f>HV15+1</f>
        <v>#VALUE!</v>
      </c>
    </row>
    <row r="16" spans="2:237" s="20" customFormat="1" ht="15" customHeight="1">
      <c r="B16" s="15"/>
      <c r="C16" s="16"/>
      <c r="D16" s="17"/>
      <c r="E16" s="17"/>
      <c r="F16" s="16"/>
      <c r="G16" s="18"/>
      <c r="H16" s="18"/>
      <c r="I16" s="15"/>
      <c r="J16" s="15"/>
      <c r="K16" s="15"/>
      <c r="L16" s="15"/>
      <c r="M16" s="31">
        <f>IF(E7&lt;&gt;"",IF(WEEKDAY(E7,2)=1,E7,E7-WEEKDAY(E7,2)+1),"")</f>
        <v>39993</v>
      </c>
      <c r="N16" s="31">
        <f>IF(M16&lt;&gt;"",M16+1,"")</f>
        <v>39994</v>
      </c>
      <c r="O16" s="31">
        <f aca="true" t="shared" si="4" ref="O16:BZ16">IF(N16&lt;&gt;"",N16+1,"")</f>
        <v>39995</v>
      </c>
      <c r="P16" s="31">
        <f t="shared" si="4"/>
        <v>39996</v>
      </c>
      <c r="Q16" s="31">
        <f t="shared" si="4"/>
        <v>39997</v>
      </c>
      <c r="R16" s="31">
        <f t="shared" si="4"/>
        <v>39998</v>
      </c>
      <c r="S16" s="31">
        <f t="shared" si="4"/>
        <v>39999</v>
      </c>
      <c r="T16" s="31">
        <f>IF(S16&lt;&gt;"",IF($F$8=TRUE,IF(S16&gt;=$I$7,"",S16+1),IF(S16&gt;=$H$7,"",S16+1)),"")</f>
        <v>40000</v>
      </c>
      <c r="U16" s="31">
        <f t="shared" si="4"/>
        <v>40001</v>
      </c>
      <c r="V16" s="31">
        <f t="shared" si="4"/>
        <v>40002</v>
      </c>
      <c r="W16" s="31">
        <f t="shared" si="4"/>
        <v>40003</v>
      </c>
      <c r="X16" s="31">
        <f t="shared" si="4"/>
        <v>40004</v>
      </c>
      <c r="Y16" s="31">
        <f t="shared" si="4"/>
        <v>40005</v>
      </c>
      <c r="Z16" s="31">
        <f t="shared" si="4"/>
        <v>40006</v>
      </c>
      <c r="AA16" s="31">
        <f>IF(Z16&lt;&gt;"",IF($F$8=TRUE,IF(Z16&gt;=$I$7,"",Z16+1),IF(Z16&gt;=$H$7,"",Z16+1)),"")</f>
        <v>40007</v>
      </c>
      <c r="AB16" s="31">
        <f t="shared" si="4"/>
        <v>40008</v>
      </c>
      <c r="AC16" s="31">
        <f t="shared" si="4"/>
        <v>40009</v>
      </c>
      <c r="AD16" s="31">
        <f t="shared" si="4"/>
        <v>40010</v>
      </c>
      <c r="AE16" s="31">
        <f t="shared" si="4"/>
        <v>40011</v>
      </c>
      <c r="AF16" s="31">
        <f t="shared" si="4"/>
        <v>40012</v>
      </c>
      <c r="AG16" s="31">
        <f t="shared" si="4"/>
        <v>40013</v>
      </c>
      <c r="AH16" s="31">
        <f>IF(AG16&lt;&gt;"",IF($F$8=TRUE,IF(AG16&gt;=$I$7,"",AG16+1),IF(AG16&gt;=$H$7,"",AG16+1)),"")</f>
        <v>40014</v>
      </c>
      <c r="AI16" s="31">
        <f t="shared" si="4"/>
        <v>40015</v>
      </c>
      <c r="AJ16" s="31">
        <f t="shared" si="4"/>
        <v>40016</v>
      </c>
      <c r="AK16" s="31">
        <f t="shared" si="4"/>
        <v>40017</v>
      </c>
      <c r="AL16" s="31">
        <f t="shared" si="4"/>
        <v>40018</v>
      </c>
      <c r="AM16" s="31">
        <f t="shared" si="4"/>
        <v>40019</v>
      </c>
      <c r="AN16" s="31">
        <f t="shared" si="4"/>
        <v>40020</v>
      </c>
      <c r="AO16" s="31">
        <f>IF(AN16&lt;&gt;"",IF($F$8=TRUE,IF(AN16&gt;=$I$7,"",AN16+1),IF(AN16&gt;=$H$7,"",AN16+1)),"")</f>
        <v>40021</v>
      </c>
      <c r="AP16" s="31">
        <f t="shared" si="4"/>
        <v>40022</v>
      </c>
      <c r="AQ16" s="31">
        <f t="shared" si="4"/>
        <v>40023</v>
      </c>
      <c r="AR16" s="31">
        <f t="shared" si="4"/>
        <v>40024</v>
      </c>
      <c r="AS16" s="31">
        <f t="shared" si="4"/>
        <v>40025</v>
      </c>
      <c r="AT16" s="31">
        <f t="shared" si="4"/>
        <v>40026</v>
      </c>
      <c r="AU16" s="31">
        <f t="shared" si="4"/>
        <v>40027</v>
      </c>
      <c r="AV16" s="31">
        <f>IF(AU16&lt;&gt;"",IF($F$8=TRUE,IF(AU16&gt;=$I$7,"",AU16+1),IF(AU16&gt;=$H$7,"",AU16+1)),"")</f>
      </c>
      <c r="AW16" s="31">
        <f t="shared" si="4"/>
      </c>
      <c r="AX16" s="31">
        <f t="shared" si="4"/>
      </c>
      <c r="AY16" s="31">
        <f t="shared" si="4"/>
      </c>
      <c r="AZ16" s="31">
        <f t="shared" si="4"/>
      </c>
      <c r="BA16" s="31">
        <f t="shared" si="4"/>
      </c>
      <c r="BB16" s="31">
        <f t="shared" si="4"/>
      </c>
      <c r="BC16" s="31">
        <f>IF(BB16&lt;&gt;"",IF($F$8=TRUE,IF(BB16&gt;=$I$7,"",BB16+1),IF(BB16&gt;=$H$7,"",BB16+1)),"")</f>
      </c>
      <c r="BD16" s="31">
        <f t="shared" si="4"/>
      </c>
      <c r="BE16" s="31">
        <f t="shared" si="4"/>
      </c>
      <c r="BF16" s="31">
        <f t="shared" si="4"/>
      </c>
      <c r="BG16" s="31">
        <f t="shared" si="4"/>
      </c>
      <c r="BH16" s="31">
        <f t="shared" si="4"/>
      </c>
      <c r="BI16" s="31">
        <f t="shared" si="4"/>
      </c>
      <c r="BJ16" s="31">
        <f>IF(BI16&lt;&gt;"",IF($F$8=TRUE,IF(BI16&gt;=$I$7,"",BI16+1),IF(BI16&gt;=$H$7,"",BI16+1)),"")</f>
      </c>
      <c r="BK16" s="31">
        <f t="shared" si="4"/>
      </c>
      <c r="BL16" s="31">
        <f t="shared" si="4"/>
      </c>
      <c r="BM16" s="31">
        <f t="shared" si="4"/>
      </c>
      <c r="BN16" s="31">
        <f t="shared" si="4"/>
      </c>
      <c r="BO16" s="31">
        <f t="shared" si="4"/>
      </c>
      <c r="BP16" s="31">
        <f t="shared" si="4"/>
      </c>
      <c r="BQ16" s="31">
        <f>IF(BP16&lt;&gt;"",IF($F$8=TRUE,IF(BP16&gt;=$I$7,"",BP16+1),IF(BP16&gt;=$H$7,"",BP16+1)),"")</f>
      </c>
      <c r="BR16" s="31">
        <f t="shared" si="4"/>
      </c>
      <c r="BS16" s="31">
        <f t="shared" si="4"/>
      </c>
      <c r="BT16" s="31">
        <f t="shared" si="4"/>
      </c>
      <c r="BU16" s="31">
        <f t="shared" si="4"/>
      </c>
      <c r="BV16" s="31">
        <f t="shared" si="4"/>
      </c>
      <c r="BW16" s="31">
        <f t="shared" si="4"/>
      </c>
      <c r="BX16" s="31">
        <f>IF(BW16&lt;&gt;"",IF($F$8=TRUE,IF(BW16&gt;=$I$7,"",BW16+1),IF(BW16&gt;=$H$7,"",BW16+1)),"")</f>
      </c>
      <c r="BY16" s="31">
        <f t="shared" si="4"/>
      </c>
      <c r="BZ16" s="31">
        <f t="shared" si="4"/>
      </c>
      <c r="CA16" s="31">
        <f aca="true" t="shared" si="5" ref="CA16:CK16">IF(BZ16&lt;&gt;"",BZ16+1,"")</f>
      </c>
      <c r="CB16" s="31">
        <f t="shared" si="5"/>
      </c>
      <c r="CC16" s="31">
        <f t="shared" si="5"/>
      </c>
      <c r="CD16" s="31">
        <f t="shared" si="5"/>
      </c>
      <c r="CE16" s="31">
        <f>IF(CD16&lt;&gt;"",IF($F$8=TRUE,IF(CD16&gt;=$I$7,"",CD16+1),IF(CD16&gt;=$H$7,"",CD16+1)),"")</f>
      </c>
      <c r="CF16" s="31">
        <f t="shared" si="5"/>
      </c>
      <c r="CG16" s="31">
        <f t="shared" si="5"/>
      </c>
      <c r="CH16" s="31">
        <f t="shared" si="5"/>
      </c>
      <c r="CI16" s="31">
        <f t="shared" si="5"/>
      </c>
      <c r="CJ16" s="31">
        <f t="shared" si="5"/>
      </c>
      <c r="CK16" s="31">
        <f t="shared" si="5"/>
      </c>
      <c r="CL16" s="31">
        <f>IF(CK16&lt;&gt;"",IF($F$8=TRUE,IF(CK16&gt;=$I$7,"",CK16+1),IF(CK16&gt;=$H$7,"",CK16+1)),"")</f>
      </c>
      <c r="CM16" s="31">
        <f aca="true" t="shared" si="6" ref="CM16:DT16">IF(CL16&lt;&gt;"",CL16+1,"")</f>
      </c>
      <c r="CN16" s="31">
        <f t="shared" si="6"/>
      </c>
      <c r="CO16" s="31">
        <f t="shared" si="6"/>
      </c>
      <c r="CP16" s="31">
        <f t="shared" si="6"/>
      </c>
      <c r="CQ16" s="31">
        <f t="shared" si="6"/>
      </c>
      <c r="CR16" s="31">
        <f t="shared" si="6"/>
      </c>
      <c r="CS16" s="31">
        <f>IF(CR16&lt;&gt;"",IF($F$8=TRUE,IF(CR16&gt;=$I$7,"",CR16+1),IF(CR16&gt;=$H$7,"",CR16+1)),"")</f>
      </c>
      <c r="CT16" s="31">
        <f t="shared" si="6"/>
      </c>
      <c r="CU16" s="31">
        <f t="shared" si="6"/>
      </c>
      <c r="CV16" s="31">
        <f t="shared" si="6"/>
      </c>
      <c r="CW16" s="31">
        <f t="shared" si="6"/>
      </c>
      <c r="CX16" s="31">
        <f t="shared" si="6"/>
      </c>
      <c r="CY16" s="31">
        <f t="shared" si="6"/>
      </c>
      <c r="CZ16" s="31">
        <f>IF(CY16&lt;&gt;"",IF($F$8=TRUE,IF(CY16&gt;=$I$7,"",CY16+1),IF(CY16&gt;=$H$7,"",CY16+1)),"")</f>
      </c>
      <c r="DA16" s="31">
        <f t="shared" si="6"/>
      </c>
      <c r="DB16" s="31">
        <f t="shared" si="6"/>
      </c>
      <c r="DC16" s="31">
        <f t="shared" si="6"/>
      </c>
      <c r="DD16" s="31">
        <f t="shared" si="6"/>
      </c>
      <c r="DE16" s="31">
        <f t="shared" si="6"/>
      </c>
      <c r="DF16" s="31">
        <f t="shared" si="6"/>
      </c>
      <c r="DG16" s="31">
        <f>IF(DF16&lt;&gt;"",IF($F$8=TRUE,IF(DF16&gt;=$I$7,"",DF16+1),IF(DF16&gt;=$H$7,"",DF16+1)),"")</f>
      </c>
      <c r="DH16" s="31">
        <f t="shared" si="6"/>
      </c>
      <c r="DI16" s="31">
        <f t="shared" si="6"/>
      </c>
      <c r="DJ16" s="31">
        <f t="shared" si="6"/>
      </c>
      <c r="DK16" s="31">
        <f t="shared" si="6"/>
      </c>
      <c r="DL16" s="31">
        <f t="shared" si="6"/>
      </c>
      <c r="DM16" s="31">
        <f t="shared" si="6"/>
      </c>
      <c r="DN16" s="31">
        <f>IF(DM16&lt;&gt;"",IF($F$8=TRUE,IF(DM16&gt;=$I$7,"",DM16+1),IF(DM16&gt;=$H$7,"",DM16+1)),"")</f>
      </c>
      <c r="DO16" s="31">
        <f t="shared" si="6"/>
      </c>
      <c r="DP16" s="31">
        <f t="shared" si="6"/>
      </c>
      <c r="DQ16" s="31">
        <f t="shared" si="6"/>
      </c>
      <c r="DR16" s="31">
        <f t="shared" si="6"/>
      </c>
      <c r="DS16" s="31">
        <f t="shared" si="6"/>
      </c>
      <c r="DT16" s="31">
        <f t="shared" si="6"/>
      </c>
      <c r="DU16" s="31">
        <f>IF(DT16&lt;&gt;"",IF($F$8=TRUE,IF(DT16&gt;=$I$7,"",DT16+1),IF(DT16&gt;=$H$7,"",DT16+1)),"")</f>
      </c>
      <c r="DV16" s="31">
        <f aca="true" t="shared" si="7" ref="DV16:FC16">IF(DU16&lt;&gt;"",DU16+1,"")</f>
      </c>
      <c r="DW16" s="31">
        <f t="shared" si="7"/>
      </c>
      <c r="DX16" s="31">
        <f t="shared" si="7"/>
      </c>
      <c r="DY16" s="31">
        <f t="shared" si="7"/>
      </c>
      <c r="DZ16" s="31">
        <f t="shared" si="7"/>
      </c>
      <c r="EA16" s="31">
        <f t="shared" si="7"/>
      </c>
      <c r="EB16" s="31">
        <f>IF(EA16&lt;&gt;"",IF($F$8=TRUE,IF(EA16&gt;=$I$7,"",EA16+1),IF(EA16&gt;=$H$7,"",EA16+1)),"")</f>
      </c>
      <c r="EC16" s="31">
        <f t="shared" si="7"/>
      </c>
      <c r="ED16" s="31">
        <f t="shared" si="7"/>
      </c>
      <c r="EE16" s="31">
        <f t="shared" si="7"/>
      </c>
      <c r="EF16" s="31">
        <f t="shared" si="7"/>
      </c>
      <c r="EG16" s="31">
        <f t="shared" si="7"/>
      </c>
      <c r="EH16" s="31">
        <f t="shared" si="7"/>
      </c>
      <c r="EI16" s="31">
        <f>IF(EH16&lt;&gt;"",IF($F$8=TRUE,IF(EH16&gt;=$I$7,"",EH16+1),IF(EH16&gt;=$H$7,"",EH16+1)),"")</f>
      </c>
      <c r="EJ16" s="31">
        <f t="shared" si="7"/>
      </c>
      <c r="EK16" s="31">
        <f t="shared" si="7"/>
      </c>
      <c r="EL16" s="31">
        <f t="shared" si="7"/>
      </c>
      <c r="EM16" s="31">
        <f t="shared" si="7"/>
      </c>
      <c r="EN16" s="31">
        <f t="shared" si="7"/>
      </c>
      <c r="EO16" s="31">
        <f t="shared" si="7"/>
      </c>
      <c r="EP16" s="31">
        <f>IF(EO16&lt;&gt;"",IF($F$8=TRUE,IF(EO16&gt;=$I$7,"",EO16+1),IF(EO16&gt;=$H$7,"",EO16+1)),"")</f>
      </c>
      <c r="EQ16" s="31">
        <f t="shared" si="7"/>
      </c>
      <c r="ER16" s="31">
        <f t="shared" si="7"/>
      </c>
      <c r="ES16" s="31">
        <f t="shared" si="7"/>
      </c>
      <c r="ET16" s="31">
        <f t="shared" si="7"/>
      </c>
      <c r="EU16" s="31">
        <f t="shared" si="7"/>
      </c>
      <c r="EV16" s="31">
        <f t="shared" si="7"/>
      </c>
      <c r="EW16" s="31">
        <f>IF(EV16&lt;&gt;"",IF($F$8=TRUE,IF(EV16&gt;=$I$7,"",EV16+1),IF(EV16&gt;=$H$7,"",EV16+1)),"")</f>
      </c>
      <c r="EX16" s="31">
        <f t="shared" si="7"/>
      </c>
      <c r="EY16" s="31">
        <f t="shared" si="7"/>
      </c>
      <c r="EZ16" s="31">
        <f t="shared" si="7"/>
      </c>
      <c r="FA16" s="31">
        <f t="shared" si="7"/>
      </c>
      <c r="FB16" s="31">
        <f t="shared" si="7"/>
      </c>
      <c r="FC16" s="31">
        <f t="shared" si="7"/>
      </c>
      <c r="FD16" s="31">
        <f>IF(FC16&lt;&gt;"",IF($F$8=TRUE,IF(FC16&gt;=$I$7,"",FC16+1),IF(FC16&gt;=$H$7,"",FC16+1)),"")</f>
      </c>
      <c r="FE16" s="31">
        <f aca="true" t="shared" si="8" ref="FE16:GL16">IF(FD16&lt;&gt;"",FD16+1,"")</f>
      </c>
      <c r="FF16" s="31">
        <f t="shared" si="8"/>
      </c>
      <c r="FG16" s="31">
        <f t="shared" si="8"/>
      </c>
      <c r="FH16" s="31">
        <f t="shared" si="8"/>
      </c>
      <c r="FI16" s="31">
        <f t="shared" si="8"/>
      </c>
      <c r="FJ16" s="31">
        <f t="shared" si="8"/>
      </c>
      <c r="FK16" s="31">
        <f>IF(FJ16&lt;&gt;"",IF($F$8=TRUE,IF(FJ16&gt;=$I$7,"",FJ16+1),IF(FJ16&gt;=$H$7,"",FJ16+1)),"")</f>
      </c>
      <c r="FL16" s="31">
        <f t="shared" si="8"/>
      </c>
      <c r="FM16" s="31">
        <f t="shared" si="8"/>
      </c>
      <c r="FN16" s="31">
        <f t="shared" si="8"/>
      </c>
      <c r="FO16" s="31">
        <f t="shared" si="8"/>
      </c>
      <c r="FP16" s="31">
        <f t="shared" si="8"/>
      </c>
      <c r="FQ16" s="31">
        <f t="shared" si="8"/>
      </c>
      <c r="FR16" s="31">
        <f>IF(FQ16&lt;&gt;"",IF($F$8=TRUE,IF(FQ16&gt;=$I$7,"",FQ16+1),IF(FQ16&gt;=$H$7,"",FQ16+1)),"")</f>
      </c>
      <c r="FS16" s="31">
        <f t="shared" si="8"/>
      </c>
      <c r="FT16" s="31">
        <f t="shared" si="8"/>
      </c>
      <c r="FU16" s="31">
        <f t="shared" si="8"/>
      </c>
      <c r="FV16" s="31">
        <f t="shared" si="8"/>
      </c>
      <c r="FW16" s="31">
        <f t="shared" si="8"/>
      </c>
      <c r="FX16" s="31">
        <f t="shared" si="8"/>
      </c>
      <c r="FY16" s="31">
        <f>IF(FX16&lt;&gt;"",IF($F$8=TRUE,IF(FX16&gt;=$I$7,"",FX16+1),IF(FX16&gt;=$H$7,"",FX16+1)),"")</f>
      </c>
      <c r="FZ16" s="31">
        <f t="shared" si="8"/>
      </c>
      <c r="GA16" s="31">
        <f t="shared" si="8"/>
      </c>
      <c r="GB16" s="31">
        <f t="shared" si="8"/>
      </c>
      <c r="GC16" s="31">
        <f t="shared" si="8"/>
      </c>
      <c r="GD16" s="31">
        <f t="shared" si="8"/>
      </c>
      <c r="GE16" s="31">
        <f t="shared" si="8"/>
      </c>
      <c r="GF16" s="31">
        <f>IF(GE16&lt;&gt;"",IF($F$8=TRUE,IF(GE16&gt;=$I$7,"",GE16+1),IF(GE16&gt;=$H$7,"",GE16+1)),"")</f>
      </c>
      <c r="GG16" s="31">
        <f t="shared" si="8"/>
      </c>
      <c r="GH16" s="31">
        <f t="shared" si="8"/>
      </c>
      <c r="GI16" s="31">
        <f t="shared" si="8"/>
      </c>
      <c r="GJ16" s="31">
        <f t="shared" si="8"/>
      </c>
      <c r="GK16" s="31">
        <f t="shared" si="8"/>
      </c>
      <c r="GL16" s="31">
        <f t="shared" si="8"/>
      </c>
      <c r="GM16" s="31">
        <f>IF(GL16&lt;&gt;"",IF($F$8=TRUE,IF(GL16&gt;=$I$7,"",GL16+1),IF(GL16&gt;=$H$7,"",GL16+1)),"")</f>
      </c>
      <c r="GN16" s="31">
        <f aca="true" t="shared" si="9" ref="GN16:IB16">IF(GM16&lt;&gt;"",GM16+1,"")</f>
      </c>
      <c r="GO16" s="31">
        <f t="shared" si="9"/>
      </c>
      <c r="GP16" s="31">
        <f t="shared" si="9"/>
      </c>
      <c r="GQ16" s="31">
        <f t="shared" si="9"/>
      </c>
      <c r="GR16" s="31">
        <f t="shared" si="9"/>
      </c>
      <c r="GS16" s="31">
        <f t="shared" si="9"/>
      </c>
      <c r="GT16" s="31">
        <f>IF(GS16&lt;&gt;"",IF($F$8=TRUE,IF(GS16&gt;=$I$7,"",GS16+1),IF(GS16&gt;=$H$7,"",GS16+1)),"")</f>
      </c>
      <c r="GU16" s="31">
        <f t="shared" si="9"/>
      </c>
      <c r="GV16" s="31">
        <f t="shared" si="9"/>
      </c>
      <c r="GW16" s="31">
        <f t="shared" si="9"/>
      </c>
      <c r="GX16" s="31">
        <f t="shared" si="9"/>
      </c>
      <c r="GY16" s="31">
        <f t="shared" si="9"/>
      </c>
      <c r="GZ16" s="31">
        <f t="shared" si="9"/>
      </c>
      <c r="HA16" s="31">
        <f>IF(GZ16&lt;&gt;"",IF($F$8=TRUE,IF(GZ16&gt;=$I$7,"",GZ16+1),IF(GZ16&gt;=$H$7,"",GZ16+1)),"")</f>
      </c>
      <c r="HB16" s="31">
        <f t="shared" si="9"/>
      </c>
      <c r="HC16" s="31">
        <f t="shared" si="9"/>
      </c>
      <c r="HD16" s="31">
        <f t="shared" si="9"/>
      </c>
      <c r="HE16" s="31">
        <f t="shared" si="9"/>
      </c>
      <c r="HF16" s="31">
        <f t="shared" si="9"/>
      </c>
      <c r="HG16" s="31">
        <f t="shared" si="9"/>
      </c>
      <c r="HH16" s="31">
        <f>IF(HG16&lt;&gt;"",IF($F$8=TRUE,IF(HG16&gt;=$I$7,"",HG16+1),IF(HG16&gt;=$H$7,"",HG16+1)),"")</f>
      </c>
      <c r="HI16" s="31">
        <f t="shared" si="9"/>
      </c>
      <c r="HJ16" s="31">
        <f t="shared" si="9"/>
      </c>
      <c r="HK16" s="31">
        <f t="shared" si="9"/>
      </c>
      <c r="HL16" s="31">
        <f t="shared" si="9"/>
      </c>
      <c r="HM16" s="31">
        <f t="shared" si="9"/>
      </c>
      <c r="HN16" s="31">
        <f t="shared" si="9"/>
      </c>
      <c r="HO16" s="31">
        <f>IF(HN16&lt;&gt;"",IF($F$8=TRUE,IF(HN16&gt;=$I$7,"",HN16+1),IF(HN16&gt;=$H$7,"",HN16+1)),"")</f>
      </c>
      <c r="HP16" s="31">
        <f t="shared" si="9"/>
      </c>
      <c r="HQ16" s="31">
        <f t="shared" si="9"/>
      </c>
      <c r="HR16" s="31">
        <f t="shared" si="9"/>
      </c>
      <c r="HS16" s="31">
        <f t="shared" si="9"/>
      </c>
      <c r="HT16" s="31">
        <f t="shared" si="9"/>
      </c>
      <c r="HU16" s="31">
        <f t="shared" si="9"/>
      </c>
      <c r="HV16" s="31">
        <f>IF(HU16&lt;&gt;"",IF($F$8=TRUE,IF(HU16&gt;=$I$7,"",HU16+1),IF(HU16&gt;=$H$7,"",HU16+1)),"")</f>
      </c>
      <c r="HW16" s="31">
        <f t="shared" si="9"/>
      </c>
      <c r="HX16" s="31">
        <f t="shared" si="9"/>
      </c>
      <c r="HY16" s="31">
        <f t="shared" si="9"/>
      </c>
      <c r="HZ16" s="31">
        <f t="shared" si="9"/>
      </c>
      <c r="IA16" s="31">
        <f t="shared" si="9"/>
      </c>
      <c r="IB16" s="31">
        <f t="shared" si="9"/>
      </c>
      <c r="IC16" s="19"/>
    </row>
    <row r="17" spans="2:236" ht="15" customHeight="1">
      <c r="B17" s="21">
        <v>1</v>
      </c>
      <c r="C17" s="41" t="s">
        <v>22</v>
      </c>
      <c r="D17" s="41"/>
      <c r="E17" s="41"/>
      <c r="F17" s="41" t="s">
        <v>34</v>
      </c>
      <c r="G17" s="41"/>
      <c r="H17" s="22">
        <v>39995</v>
      </c>
      <c r="I17" s="22">
        <v>40002</v>
      </c>
      <c r="J17" s="37">
        <f ca="1">IF(AND(H17&lt;&gt;"",I17&lt;&gt;""),IF($F$9=1,NETWORKDAYS(H17,I17),IF($F$9=3,I17-H17+1,NETWORKDAYS(H17,I17)+SUM(OFFSET($M$16,-2,MATCH(H17,$M$16:$IB$16,0)):OFFSET($M$16,-2,MATCH(I17,$M$16:$IB$16,0)-1)))),"")</f>
        <v>6</v>
      </c>
      <c r="K17" s="37">
        <f aca="true" ca="1" t="shared" si="10" ref="K17:K48">IF(AND(H17&lt;&gt;"",I17&lt;&gt;""),IF($F$9=1,NETWORKDAYS(H17,TODAY())-1,IF($F$9=3,TODAY()-H17,IF(AND(WEEKDAY(H17,2)&lt;7,WEEKDAY(TODAY(),2)=7),NETWORKDAYS(H17,TODAY())+1,IF(OR(WEEKDAY(H17,2)&lt;7,WEEKDAY(TODAY(),2)=7),NETWORKDAYS(H17,TODAY()),NETWORKDAYS(H17,TODAY()))))),"")</f>
        <v>1751</v>
      </c>
      <c r="L17" s="37">
        <f>IF(AND(J17&lt;&gt;"",K17&lt;&gt;""),J17-K17,"")</f>
        <v>-1745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</row>
    <row r="18" spans="2:236" ht="15" customHeight="1">
      <c r="B18" s="21">
        <v>1.1</v>
      </c>
      <c r="C18" s="41" t="s">
        <v>23</v>
      </c>
      <c r="D18" s="41"/>
      <c r="E18" s="41"/>
      <c r="F18" s="41" t="s">
        <v>35</v>
      </c>
      <c r="G18" s="41"/>
      <c r="H18" s="22">
        <v>39995</v>
      </c>
      <c r="I18" s="22">
        <v>39996</v>
      </c>
      <c r="J18" s="37">
        <f ca="1">IF(AND(H18&lt;&gt;"",I18&lt;&gt;""),IF($F$9=1,NETWORKDAYS(H18,I18),IF($F$9=3,I18-H18+1,NETWORKDAYS(H18,I18)+SUM(OFFSET($M$16,-2,MATCH(H18,$M$16:$IB$16,0)):OFFSET($M$16,-2,MATCH(I18,$M$16:$IB$16,0)-1)))),"")</f>
        <v>2</v>
      </c>
      <c r="K18" s="37">
        <f ca="1" t="shared" si="10"/>
        <v>1751</v>
      </c>
      <c r="L18" s="37">
        <f aca="true" t="shared" si="11" ref="L18:L81">IF(AND(J18&lt;&gt;"",K18&lt;&gt;""),J18-K18,"")</f>
        <v>-1749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</row>
    <row r="19" spans="2:236" ht="15" customHeight="1">
      <c r="B19" s="21">
        <v>1.2</v>
      </c>
      <c r="C19" s="41" t="s">
        <v>24</v>
      </c>
      <c r="D19" s="41"/>
      <c r="E19" s="41"/>
      <c r="F19" s="41" t="s">
        <v>35</v>
      </c>
      <c r="G19" s="41"/>
      <c r="H19" s="22">
        <v>39997</v>
      </c>
      <c r="I19" s="22">
        <v>40002</v>
      </c>
      <c r="J19" s="37">
        <f ca="1">IF(AND(H19&lt;&gt;"",I19&lt;&gt;""),IF($F$9=1,NETWORKDAYS(H19,I19),IF($F$9=3,I19-H19+1,NETWORKDAYS(H19,I19)+SUM(OFFSET($M$16,-2,MATCH(H19,$M$16:$IB$16,0)):OFFSET($M$16,-2,MATCH(I19,$M$16:$IB$16,0)-1)))),"")</f>
        <v>4</v>
      </c>
      <c r="K19" s="37">
        <f ca="1" t="shared" si="10"/>
        <v>1749</v>
      </c>
      <c r="L19" s="37">
        <f t="shared" si="11"/>
        <v>-1745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</row>
    <row r="20" spans="2:236" ht="15" customHeight="1">
      <c r="B20" s="21">
        <v>1.3</v>
      </c>
      <c r="C20" s="41" t="s">
        <v>25</v>
      </c>
      <c r="D20" s="41"/>
      <c r="E20" s="41"/>
      <c r="F20" s="41" t="s">
        <v>36</v>
      </c>
      <c r="G20" s="41"/>
      <c r="H20" s="22">
        <v>39997</v>
      </c>
      <c r="I20" s="22">
        <v>40002</v>
      </c>
      <c r="J20" s="37">
        <f ca="1">IF(AND(H20&lt;&gt;"",I20&lt;&gt;""),IF($F$9=1,NETWORKDAYS(H20,I20),IF($F$9=3,I20-H20+1,NETWORKDAYS(H20,I20)+SUM(OFFSET($M$16,-2,MATCH(H20,$M$16:$IB$16,0)):OFFSET($M$16,-2,MATCH(I20,$M$16:$IB$16,0)-1)))),"")</f>
        <v>4</v>
      </c>
      <c r="K20" s="37">
        <f ca="1" t="shared" si="10"/>
        <v>1749</v>
      </c>
      <c r="L20" s="37">
        <f t="shared" si="11"/>
        <v>-1745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</row>
    <row r="21" spans="2:236" ht="15" customHeight="1">
      <c r="B21" s="21">
        <v>1.4</v>
      </c>
      <c r="C21" s="41" t="s">
        <v>26</v>
      </c>
      <c r="D21" s="41"/>
      <c r="E21" s="41"/>
      <c r="F21" s="41" t="s">
        <v>36</v>
      </c>
      <c r="G21" s="41"/>
      <c r="H21" s="22">
        <v>39997</v>
      </c>
      <c r="I21" s="22">
        <v>40002</v>
      </c>
      <c r="J21" s="37">
        <f ca="1">IF(AND(H21&lt;&gt;"",I21&lt;&gt;""),IF($F$9=1,NETWORKDAYS(H21,I21),IF($F$9=3,I21-H21+1,NETWORKDAYS(H21,I21)+SUM(OFFSET($M$16,-2,MATCH(H21,$M$16:$IB$16,0)):OFFSET($M$16,-2,MATCH(I21,$M$16:$IB$16,0)-1)))),"")</f>
        <v>4</v>
      </c>
      <c r="K21" s="37">
        <f ca="1" t="shared" si="10"/>
        <v>1749</v>
      </c>
      <c r="L21" s="37">
        <f t="shared" si="11"/>
        <v>-1745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</row>
    <row r="22" spans="2:236" ht="15" customHeight="1">
      <c r="B22" s="21">
        <v>2</v>
      </c>
      <c r="C22" s="41" t="s">
        <v>27</v>
      </c>
      <c r="D22" s="41"/>
      <c r="E22" s="41"/>
      <c r="F22" s="41" t="s">
        <v>34</v>
      </c>
      <c r="G22" s="41"/>
      <c r="H22" s="22">
        <v>40003</v>
      </c>
      <c r="I22" s="22">
        <v>40011</v>
      </c>
      <c r="J22" s="37">
        <f ca="1">IF(AND(H22&lt;&gt;"",I22&lt;&gt;""),IF($F$9=1,NETWORKDAYS(H22,I22),IF($F$9=3,I22-H22+1,NETWORKDAYS(H22,I22)+SUM(OFFSET($M$16,-2,MATCH(H22,$M$16:$IB$16,0)):OFFSET($M$16,-2,MATCH(I22,$M$16:$IB$16,0)-1)))),"")</f>
        <v>7</v>
      </c>
      <c r="K22" s="37">
        <f ca="1" t="shared" si="10"/>
        <v>1745</v>
      </c>
      <c r="L22" s="37">
        <f t="shared" si="11"/>
        <v>-1738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</row>
    <row r="23" spans="2:236" ht="15" customHeight="1">
      <c r="B23" s="21">
        <v>2.1</v>
      </c>
      <c r="C23" s="41" t="s">
        <v>28</v>
      </c>
      <c r="D23" s="41"/>
      <c r="E23" s="41"/>
      <c r="F23" s="41" t="s">
        <v>37</v>
      </c>
      <c r="G23" s="41"/>
      <c r="H23" s="22">
        <v>40003</v>
      </c>
      <c r="I23" s="22">
        <v>40011</v>
      </c>
      <c r="J23" s="37">
        <f ca="1">IF(AND(H23&lt;&gt;"",I23&lt;&gt;""),IF($F$9=1,NETWORKDAYS(H23,I23),IF($F$9=3,I23-H23+1,NETWORKDAYS(H23,I23)+SUM(OFFSET($M$16,-2,MATCH(H23,$M$16:$IB$16,0)):OFFSET($M$16,-2,MATCH(I23,$M$16:$IB$16,0)-1)))),"")</f>
        <v>7</v>
      </c>
      <c r="K23" s="37">
        <f ca="1" t="shared" si="10"/>
        <v>1745</v>
      </c>
      <c r="L23" s="37">
        <f t="shared" si="11"/>
        <v>-1738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</row>
    <row r="24" spans="2:236" ht="15" customHeight="1">
      <c r="B24" s="21">
        <v>2.2</v>
      </c>
      <c r="C24" s="41" t="s">
        <v>29</v>
      </c>
      <c r="D24" s="41"/>
      <c r="E24" s="41"/>
      <c r="F24" s="41" t="s">
        <v>37</v>
      </c>
      <c r="G24" s="41"/>
      <c r="H24" s="22">
        <v>40003</v>
      </c>
      <c r="I24" s="22">
        <v>40011</v>
      </c>
      <c r="J24" s="37">
        <f ca="1">IF(AND(H24&lt;&gt;"",I24&lt;&gt;""),IF($F$9=1,NETWORKDAYS(H24,I24),IF($F$9=3,I24-H24+1,NETWORKDAYS(H24,I24)+SUM(OFFSET($M$16,-2,MATCH(H24,$M$16:$IB$16,0)):OFFSET($M$16,-2,MATCH(I24,$M$16:$IB$16,0)-1)))),"")</f>
        <v>7</v>
      </c>
      <c r="K24" s="37">
        <f ca="1" t="shared" si="10"/>
        <v>1745</v>
      </c>
      <c r="L24" s="37">
        <f t="shared" si="11"/>
        <v>-1738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</row>
    <row r="25" spans="2:236" ht="15" customHeight="1">
      <c r="B25" s="21">
        <v>3</v>
      </c>
      <c r="C25" s="41" t="s">
        <v>30</v>
      </c>
      <c r="D25" s="41"/>
      <c r="E25" s="41"/>
      <c r="F25" s="41" t="s">
        <v>38</v>
      </c>
      <c r="G25" s="41"/>
      <c r="H25" s="22">
        <v>39995</v>
      </c>
      <c r="I25" s="22">
        <v>40014</v>
      </c>
      <c r="J25" s="37">
        <f ca="1">IF(AND(H25&lt;&gt;"",I25&lt;&gt;""),IF($F$9=1,NETWORKDAYS(H25,I25),IF($F$9=3,I25-H25+1,NETWORKDAYS(H25,I25)+SUM(OFFSET($M$16,-2,MATCH(H25,$M$16:$IB$16,0)):OFFSET($M$16,-2,MATCH(I25,$M$16:$IB$16,0)-1)))),"")</f>
        <v>14</v>
      </c>
      <c r="K25" s="37">
        <f ca="1" t="shared" si="10"/>
        <v>1751</v>
      </c>
      <c r="L25" s="37">
        <f t="shared" si="11"/>
        <v>-1737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</row>
    <row r="26" spans="2:236" ht="15" customHeight="1">
      <c r="B26" s="21">
        <v>3.1</v>
      </c>
      <c r="C26" s="41" t="s">
        <v>31</v>
      </c>
      <c r="D26" s="41"/>
      <c r="E26" s="41"/>
      <c r="F26" s="41" t="s">
        <v>39</v>
      </c>
      <c r="G26" s="41"/>
      <c r="H26" s="22">
        <v>39995</v>
      </c>
      <c r="I26" s="22">
        <v>40002</v>
      </c>
      <c r="J26" s="37">
        <f ca="1">IF(AND(H26&lt;&gt;"",I26&lt;&gt;""),IF($F$9=1,NETWORKDAYS(H26,I26),IF($F$9=3,I26-H26+1,NETWORKDAYS(H26,I26)+SUM(OFFSET($M$16,-2,MATCH(H26,$M$16:$IB$16,0)):OFFSET($M$16,-2,MATCH(I26,$M$16:$IB$16,0)-1)))),"")</f>
        <v>6</v>
      </c>
      <c r="K26" s="37">
        <f ca="1" t="shared" si="10"/>
        <v>1751</v>
      </c>
      <c r="L26" s="37">
        <f t="shared" si="11"/>
        <v>-1745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</row>
    <row r="27" spans="2:236" ht="15" customHeight="1">
      <c r="B27" s="21">
        <v>3.2</v>
      </c>
      <c r="C27" s="41" t="s">
        <v>32</v>
      </c>
      <c r="D27" s="41"/>
      <c r="E27" s="41"/>
      <c r="F27" s="41" t="s">
        <v>39</v>
      </c>
      <c r="G27" s="41"/>
      <c r="H27" s="22">
        <v>40002</v>
      </c>
      <c r="I27" s="22">
        <v>40002</v>
      </c>
      <c r="J27" s="37">
        <f ca="1">IF(AND(H27&lt;&gt;"",I27&lt;&gt;""),IF($F$9=1,NETWORKDAYS(H27,I27),IF($F$9=3,I27-H27+1,NETWORKDAYS(H27,I27)+SUM(OFFSET($M$16,-2,MATCH(H27,$M$16:$IB$16,0)):OFFSET($M$16,-2,MATCH(I27,$M$16:$IB$16,0)-1)))),"")</f>
        <v>1</v>
      </c>
      <c r="K27" s="37">
        <f ca="1" t="shared" si="10"/>
        <v>1746</v>
      </c>
      <c r="L27" s="37">
        <f t="shared" si="11"/>
        <v>-1745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</row>
    <row r="28" spans="2:236" ht="15" customHeight="1">
      <c r="B28" s="21">
        <v>3.3</v>
      </c>
      <c r="C28" s="41" t="s">
        <v>33</v>
      </c>
      <c r="D28" s="41"/>
      <c r="E28" s="41"/>
      <c r="F28" s="41" t="s">
        <v>40</v>
      </c>
      <c r="G28" s="41"/>
      <c r="H28" s="22">
        <v>40014</v>
      </c>
      <c r="I28" s="22">
        <v>40014</v>
      </c>
      <c r="J28" s="37">
        <f ca="1">IF(AND(H28&lt;&gt;"",I28&lt;&gt;""),IF($F$9=1,NETWORKDAYS(H28,I28),IF($F$9=3,I28-H28+1,NETWORKDAYS(H28,I28)+SUM(OFFSET($M$16,-2,MATCH(H28,$M$16:$IB$16,0)):OFFSET($M$16,-2,MATCH(I28,$M$16:$IB$16,0)-1)))),"")</f>
        <v>1</v>
      </c>
      <c r="K28" s="37">
        <f ca="1" t="shared" si="10"/>
        <v>1738</v>
      </c>
      <c r="L28" s="37">
        <f t="shared" si="11"/>
        <v>-1737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</row>
    <row r="29" spans="2:236" ht="15" customHeight="1">
      <c r="B29" s="21"/>
      <c r="C29" s="41"/>
      <c r="D29" s="41"/>
      <c r="E29" s="41"/>
      <c r="F29" s="41"/>
      <c r="G29" s="41"/>
      <c r="H29" s="22"/>
      <c r="I29" s="22"/>
      <c r="J29" s="37">
        <f ca="1">IF(AND(H29&lt;&gt;"",I29&lt;&gt;""),IF($F$9=1,NETWORKDAYS(H29,I29),IF($F$9=3,I29-H29+1,NETWORKDAYS(H29,I29)+SUM(OFFSET($M$16,-2,MATCH(H29,$M$16:$IB$16,0)):OFFSET($M$16,-2,MATCH(I29,$M$16:$IB$16,0)-1)))),"")</f>
      </c>
      <c r="K29" s="37">
        <f ca="1" t="shared" si="10"/>
      </c>
      <c r="L29" s="37">
        <f t="shared" si="11"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</row>
    <row r="30" spans="2:236" ht="15" customHeight="1">
      <c r="B30" s="21"/>
      <c r="C30" s="41"/>
      <c r="D30" s="41"/>
      <c r="E30" s="41"/>
      <c r="F30" s="41"/>
      <c r="G30" s="41"/>
      <c r="H30" s="22"/>
      <c r="I30" s="22"/>
      <c r="J30" s="37">
        <f ca="1">IF(AND(H30&lt;&gt;"",I30&lt;&gt;""),IF($F$9=1,NETWORKDAYS(H30,I30),IF($F$9=3,I30-H30+1,NETWORKDAYS(H30,I30)+SUM(OFFSET($M$16,-2,MATCH(H30,$M$16:$IB$16,0)):OFFSET($M$16,-2,MATCH(I30,$M$16:$IB$16,0)-1)))),"")</f>
      </c>
      <c r="K30" s="37">
        <f ca="1" t="shared" si="10"/>
      </c>
      <c r="L30" s="37">
        <f t="shared" si="11"/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</row>
    <row r="31" spans="2:236" ht="15" customHeight="1">
      <c r="B31" s="21"/>
      <c r="C31" s="41"/>
      <c r="D31" s="41"/>
      <c r="E31" s="41"/>
      <c r="F31" s="41"/>
      <c r="G31" s="41"/>
      <c r="H31" s="22"/>
      <c r="I31" s="22"/>
      <c r="J31" s="37">
        <f ca="1">IF(AND(H31&lt;&gt;"",I31&lt;&gt;""),IF($F$9=1,NETWORKDAYS(H31,I31),IF($F$9=3,I31-H31+1,NETWORKDAYS(H31,I31)+SUM(OFFSET($M$16,-2,MATCH(H31,$M$16:$IB$16,0)):OFFSET($M$16,-2,MATCH(I31,$M$16:$IB$16,0)-1)))),"")</f>
      </c>
      <c r="K31" s="37">
        <f ca="1" t="shared" si="10"/>
      </c>
      <c r="L31" s="37">
        <f t="shared" si="11"/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</row>
    <row r="32" spans="2:236" ht="15" customHeight="1">
      <c r="B32" s="21"/>
      <c r="C32" s="41"/>
      <c r="D32" s="41"/>
      <c r="E32" s="41"/>
      <c r="F32" s="41"/>
      <c r="G32" s="41"/>
      <c r="H32" s="22"/>
      <c r="I32" s="22"/>
      <c r="J32" s="37">
        <f ca="1">IF(AND(H32&lt;&gt;"",I32&lt;&gt;""),IF($F$9=1,NETWORKDAYS(H32,I32),IF($F$9=3,I32-H32+1,NETWORKDAYS(H32,I32)+SUM(OFFSET($M$16,-2,MATCH(H32,$M$16:$IB$16,0)):OFFSET($M$16,-2,MATCH(I32,$M$16:$IB$16,0)-1)))),"")</f>
      </c>
      <c r="K32" s="37">
        <f ca="1" t="shared" si="10"/>
      </c>
      <c r="L32" s="37">
        <f t="shared" si="11"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</row>
    <row r="33" spans="2:236" ht="15" customHeight="1">
      <c r="B33" s="21"/>
      <c r="C33" s="41"/>
      <c r="D33" s="41"/>
      <c r="E33" s="41"/>
      <c r="F33" s="41"/>
      <c r="G33" s="41"/>
      <c r="H33" s="22"/>
      <c r="I33" s="22"/>
      <c r="J33" s="37">
        <f ca="1">IF(AND(H33&lt;&gt;"",I33&lt;&gt;""),IF($F$9=1,NETWORKDAYS(H33,I33),IF($F$9=3,I33-H33+1,NETWORKDAYS(H33,I33)+SUM(OFFSET($M$16,-2,MATCH(H33,$M$16:$IB$16,0)):OFFSET($M$16,-2,MATCH(I33,$M$16:$IB$16,0)-1)))),"")</f>
      </c>
      <c r="K33" s="37">
        <f ca="1" t="shared" si="10"/>
      </c>
      <c r="L33" s="37">
        <f t="shared" si="11"/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</row>
    <row r="34" spans="2:236" ht="15" customHeight="1">
      <c r="B34" s="21"/>
      <c r="C34" s="41"/>
      <c r="D34" s="41"/>
      <c r="E34" s="41"/>
      <c r="F34" s="41"/>
      <c r="G34" s="41"/>
      <c r="H34" s="22"/>
      <c r="I34" s="22"/>
      <c r="J34" s="37">
        <f ca="1">IF(AND(H34&lt;&gt;"",I34&lt;&gt;""),IF($F$9=1,NETWORKDAYS(H34,I34),IF($F$9=3,I34-H34+1,NETWORKDAYS(H34,I34)+SUM(OFFSET($M$16,-2,MATCH(H34,$M$16:$IB$16,0)):OFFSET($M$16,-2,MATCH(I34,$M$16:$IB$16,0)-1)))),"")</f>
      </c>
      <c r="K34" s="37">
        <f ca="1" t="shared" si="10"/>
      </c>
      <c r="L34" s="37">
        <f t="shared" si="11"/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</row>
    <row r="35" spans="2:236" ht="15" customHeight="1">
      <c r="B35" s="21"/>
      <c r="C35" s="41"/>
      <c r="D35" s="41"/>
      <c r="E35" s="41"/>
      <c r="F35" s="41"/>
      <c r="G35" s="41"/>
      <c r="H35" s="22"/>
      <c r="I35" s="22"/>
      <c r="J35" s="37">
        <f ca="1">IF(AND(H35&lt;&gt;"",I35&lt;&gt;""),IF($F$9=1,NETWORKDAYS(H35,I35),IF($F$9=3,I35-H35+1,NETWORKDAYS(H35,I35)+SUM(OFFSET($M$16,-2,MATCH(H35,$M$16:$IB$16,0)):OFFSET($M$16,-2,MATCH(I35,$M$16:$IB$16,0)-1)))),"")</f>
      </c>
      <c r="K35" s="37">
        <f ca="1" t="shared" si="10"/>
      </c>
      <c r="L35" s="37">
        <f t="shared" si="11"/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</row>
    <row r="36" spans="2:236" ht="15" customHeight="1">
      <c r="B36" s="21"/>
      <c r="C36" s="41"/>
      <c r="D36" s="41"/>
      <c r="E36" s="41"/>
      <c r="F36" s="41"/>
      <c r="G36" s="41"/>
      <c r="H36" s="22"/>
      <c r="I36" s="22"/>
      <c r="J36" s="37">
        <f ca="1">IF(AND(H36&lt;&gt;"",I36&lt;&gt;""),IF($F$9=1,NETWORKDAYS(H36,I36),IF($F$9=3,I36-H36+1,NETWORKDAYS(H36,I36)+SUM(OFFSET($M$16,-2,MATCH(H36,$M$16:$IB$16,0)):OFFSET($M$16,-2,MATCH(I36,$M$16:$IB$16,0)-1)))),"")</f>
      </c>
      <c r="K36" s="37">
        <f ca="1" t="shared" si="10"/>
      </c>
      <c r="L36" s="37">
        <f t="shared" si="11"/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</row>
    <row r="37" spans="2:236" ht="15" customHeight="1">
      <c r="B37" s="21"/>
      <c r="C37" s="41"/>
      <c r="D37" s="41"/>
      <c r="E37" s="41"/>
      <c r="F37" s="41"/>
      <c r="G37" s="41"/>
      <c r="H37" s="22"/>
      <c r="I37" s="22"/>
      <c r="J37" s="37">
        <f ca="1">IF(AND(H37&lt;&gt;"",I37&lt;&gt;""),IF($F$9=1,NETWORKDAYS(H37,I37),IF($F$9=3,I37-H37+1,NETWORKDAYS(H37,I37)+SUM(OFFSET($M$16,-2,MATCH(H37,$M$16:$IB$16,0)):OFFSET($M$16,-2,MATCH(I37,$M$16:$IB$16,0)-1)))),"")</f>
      </c>
      <c r="K37" s="37">
        <f ca="1" t="shared" si="10"/>
      </c>
      <c r="L37" s="37">
        <f t="shared" si="11"/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</row>
    <row r="38" spans="2:236" ht="15" customHeight="1">
      <c r="B38" s="21"/>
      <c r="C38" s="41"/>
      <c r="D38" s="41"/>
      <c r="E38" s="41"/>
      <c r="F38" s="41"/>
      <c r="G38" s="41"/>
      <c r="H38" s="22"/>
      <c r="I38" s="22"/>
      <c r="J38" s="37">
        <f ca="1">IF(AND(H38&lt;&gt;"",I38&lt;&gt;""),IF($F$9=1,NETWORKDAYS(H38,I38),IF($F$9=3,I38-H38+1,NETWORKDAYS(H38,I38)+SUM(OFFSET($M$16,-2,MATCH(H38,$M$16:$IB$16,0)):OFFSET($M$16,-2,MATCH(I38,$M$16:$IB$16,0)-1)))),"")</f>
      </c>
      <c r="K38" s="37">
        <f ca="1" t="shared" si="10"/>
      </c>
      <c r="L38" s="37">
        <f t="shared" si="11"/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</row>
    <row r="39" spans="2:236" ht="15" customHeight="1">
      <c r="B39" s="21"/>
      <c r="C39" s="41"/>
      <c r="D39" s="41"/>
      <c r="E39" s="41"/>
      <c r="F39" s="41"/>
      <c r="G39" s="41"/>
      <c r="H39" s="22"/>
      <c r="I39" s="22"/>
      <c r="J39" s="37">
        <f ca="1">IF(AND(H39&lt;&gt;"",I39&lt;&gt;""),IF($F$9=1,NETWORKDAYS(H39,I39),IF($F$9=3,I39-H39+1,NETWORKDAYS(H39,I39)+SUM(OFFSET($M$16,-2,MATCH(H39,$M$16:$IB$16,0)):OFFSET($M$16,-2,MATCH(I39,$M$16:$IB$16,0)-1)))),"")</f>
      </c>
      <c r="K39" s="37">
        <f ca="1" t="shared" si="10"/>
      </c>
      <c r="L39" s="37">
        <f t="shared" si="11"/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</row>
    <row r="40" spans="2:236" ht="15" customHeight="1">
      <c r="B40" s="21"/>
      <c r="C40" s="41"/>
      <c r="D40" s="41"/>
      <c r="E40" s="41"/>
      <c r="F40" s="41"/>
      <c r="G40" s="41"/>
      <c r="H40" s="22"/>
      <c r="I40" s="22"/>
      <c r="J40" s="37">
        <f ca="1">IF(AND(H40&lt;&gt;"",I40&lt;&gt;""),IF($F$9=1,NETWORKDAYS(H40,I40),IF($F$9=3,I40-H40+1,NETWORKDAYS(H40,I40)+SUM(OFFSET($M$16,-2,MATCH(H40,$M$16:$IB$16,0)):OFFSET($M$16,-2,MATCH(I40,$M$16:$IB$16,0)-1)))),"")</f>
      </c>
      <c r="K40" s="37">
        <f ca="1" t="shared" si="10"/>
      </c>
      <c r="L40" s="37">
        <f t="shared" si="11"/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</row>
    <row r="41" spans="2:236" ht="15" customHeight="1">
      <c r="B41" s="21"/>
      <c r="C41" s="41"/>
      <c r="D41" s="41"/>
      <c r="E41" s="41"/>
      <c r="F41" s="41"/>
      <c r="G41" s="41"/>
      <c r="H41" s="22"/>
      <c r="I41" s="22"/>
      <c r="J41" s="37">
        <f ca="1">IF(AND(H41&lt;&gt;"",I41&lt;&gt;""),IF($F$9=1,NETWORKDAYS(H41,I41),IF($F$9=3,I41-H41+1,NETWORKDAYS(H41,I41)+SUM(OFFSET($M$16,-2,MATCH(H41,$M$16:$IB$16,0)):OFFSET($M$16,-2,MATCH(I41,$M$16:$IB$16,0)-1)))),"")</f>
      </c>
      <c r="K41" s="37">
        <f ca="1" t="shared" si="10"/>
      </c>
      <c r="L41" s="37">
        <f t="shared" si="11"/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</row>
    <row r="42" spans="2:236" ht="15" customHeight="1">
      <c r="B42" s="21"/>
      <c r="C42" s="41"/>
      <c r="D42" s="41"/>
      <c r="E42" s="41"/>
      <c r="F42" s="41"/>
      <c r="G42" s="41"/>
      <c r="H42" s="22"/>
      <c r="I42" s="22"/>
      <c r="J42" s="37">
        <f ca="1">IF(AND(H42&lt;&gt;"",I42&lt;&gt;""),IF($F$9=1,NETWORKDAYS(H42,I42),IF($F$9=3,I42-H42+1,NETWORKDAYS(H42,I42)+SUM(OFFSET($M$16,-2,MATCH(H42,$M$16:$IB$16,0)):OFFSET($M$16,-2,MATCH(I42,$M$16:$IB$16,0)-1)))),"")</f>
      </c>
      <c r="K42" s="37">
        <f ca="1" t="shared" si="10"/>
      </c>
      <c r="L42" s="37">
        <f t="shared" si="11"/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</row>
    <row r="43" spans="2:236" ht="15" customHeight="1">
      <c r="B43" s="21"/>
      <c r="C43" s="41"/>
      <c r="D43" s="41"/>
      <c r="E43" s="41"/>
      <c r="F43" s="41"/>
      <c r="G43" s="41"/>
      <c r="H43" s="22"/>
      <c r="I43" s="22"/>
      <c r="J43" s="37">
        <f ca="1">IF(AND(H43&lt;&gt;"",I43&lt;&gt;""),IF($F$9=1,NETWORKDAYS(H43,I43),IF($F$9=3,I43-H43+1,NETWORKDAYS(H43,I43)+SUM(OFFSET($M$16,-2,MATCH(H43,$M$16:$IB$16,0)):OFFSET($M$16,-2,MATCH(I43,$M$16:$IB$16,0)-1)))),"")</f>
      </c>
      <c r="K43" s="37">
        <f ca="1" t="shared" si="10"/>
      </c>
      <c r="L43" s="37">
        <f t="shared" si="11"/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</row>
    <row r="44" spans="2:236" ht="15" customHeight="1">
      <c r="B44" s="21"/>
      <c r="C44" s="41"/>
      <c r="D44" s="41"/>
      <c r="E44" s="41"/>
      <c r="F44" s="41"/>
      <c r="G44" s="41"/>
      <c r="H44" s="22"/>
      <c r="I44" s="22"/>
      <c r="J44" s="37">
        <f ca="1">IF(AND(H44&lt;&gt;"",I44&lt;&gt;""),IF($F$9=1,NETWORKDAYS(H44,I44),IF($F$9=3,I44-H44+1,NETWORKDAYS(H44,I44)+SUM(OFFSET($M$16,-2,MATCH(H44,$M$16:$IB$16,0)):OFFSET($M$16,-2,MATCH(I44,$M$16:$IB$16,0)-1)))),"")</f>
      </c>
      <c r="K44" s="37">
        <f ca="1" t="shared" si="10"/>
      </c>
      <c r="L44" s="37">
        <f t="shared" si="11"/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</row>
    <row r="45" spans="2:236" ht="15" customHeight="1">
      <c r="B45" s="21"/>
      <c r="C45" s="41"/>
      <c r="D45" s="41"/>
      <c r="E45" s="41"/>
      <c r="F45" s="41"/>
      <c r="G45" s="41"/>
      <c r="H45" s="22"/>
      <c r="I45" s="22"/>
      <c r="J45" s="37">
        <f ca="1">IF(AND(H45&lt;&gt;"",I45&lt;&gt;""),IF($F$9=1,NETWORKDAYS(H45,I45),IF($F$9=3,I45-H45+1,NETWORKDAYS(H45,I45)+SUM(OFFSET($M$16,-2,MATCH(H45,$M$16:$IB$16,0)):OFFSET($M$16,-2,MATCH(I45,$M$16:$IB$16,0)-1)))),"")</f>
      </c>
      <c r="K45" s="37">
        <f ca="1" t="shared" si="10"/>
      </c>
      <c r="L45" s="37">
        <f t="shared" si="11"/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</row>
    <row r="46" spans="2:236" ht="15" customHeight="1">
      <c r="B46" s="21"/>
      <c r="C46" s="41"/>
      <c r="D46" s="41"/>
      <c r="E46" s="41"/>
      <c r="F46" s="41"/>
      <c r="G46" s="41"/>
      <c r="H46" s="22"/>
      <c r="I46" s="22"/>
      <c r="J46" s="37">
        <f ca="1">IF(AND(H46&lt;&gt;"",I46&lt;&gt;""),IF($F$9=1,NETWORKDAYS(H46,I46),IF($F$9=3,I46-H46+1,NETWORKDAYS(H46,I46)+SUM(OFFSET($M$16,-2,MATCH(H46,$M$16:$IB$16,0)):OFFSET($M$16,-2,MATCH(I46,$M$16:$IB$16,0)-1)))),"")</f>
      </c>
      <c r="K46" s="37">
        <f ca="1" t="shared" si="10"/>
      </c>
      <c r="L46" s="37">
        <f t="shared" si="11"/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</row>
    <row r="47" spans="2:236" ht="15" customHeight="1">
      <c r="B47" s="21"/>
      <c r="C47" s="41"/>
      <c r="D47" s="41"/>
      <c r="E47" s="41"/>
      <c r="F47" s="41"/>
      <c r="G47" s="41"/>
      <c r="H47" s="22"/>
      <c r="I47" s="22"/>
      <c r="J47" s="37">
        <f ca="1">IF(AND(H47&lt;&gt;"",I47&lt;&gt;""),IF($F$9=1,NETWORKDAYS(H47,I47),IF($F$9=3,I47-H47+1,NETWORKDAYS(H47,I47)+SUM(OFFSET($M$16,-2,MATCH(H47,$M$16:$IB$16,0)):OFFSET($M$16,-2,MATCH(I47,$M$16:$IB$16,0)-1)))),"")</f>
      </c>
      <c r="K47" s="37">
        <f ca="1" t="shared" si="10"/>
      </c>
      <c r="L47" s="37">
        <f t="shared" si="11"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</row>
    <row r="48" spans="2:236" ht="15" customHeight="1">
      <c r="B48" s="21"/>
      <c r="C48" s="41"/>
      <c r="D48" s="41"/>
      <c r="E48" s="41"/>
      <c r="F48" s="41"/>
      <c r="G48" s="41"/>
      <c r="H48" s="22"/>
      <c r="I48" s="22"/>
      <c r="J48" s="37">
        <f ca="1">IF(AND(H48&lt;&gt;"",I48&lt;&gt;""),IF($F$9=1,NETWORKDAYS(H48,I48),IF($F$9=3,I48-H48+1,NETWORKDAYS(H48,I48)+SUM(OFFSET($M$16,-2,MATCH(H48,$M$16:$IB$16,0)):OFFSET($M$16,-2,MATCH(I48,$M$16:$IB$16,0)-1)))),"")</f>
      </c>
      <c r="K48" s="37">
        <f ca="1" t="shared" si="10"/>
      </c>
      <c r="L48" s="37">
        <f t="shared" si="11"/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</row>
    <row r="49" spans="2:236" ht="15" customHeight="1">
      <c r="B49" s="21"/>
      <c r="C49" s="41"/>
      <c r="D49" s="41"/>
      <c r="E49" s="41"/>
      <c r="F49" s="41"/>
      <c r="G49" s="41"/>
      <c r="H49" s="22"/>
      <c r="I49" s="22"/>
      <c r="J49" s="37">
        <f ca="1">IF(AND(H49&lt;&gt;"",I49&lt;&gt;""),IF($F$9=1,NETWORKDAYS(H49,I49),IF($F$9=3,I49-H49+1,NETWORKDAYS(H49,I49)+SUM(OFFSET($M$16,-2,MATCH(H49,$M$16:$IB$16,0)):OFFSET($M$16,-2,MATCH(I49,$M$16:$IB$16,0)-1)))),"")</f>
      </c>
      <c r="K49" s="37">
        <f aca="true" ca="1" t="shared" si="12" ref="K49:K80">IF(AND(H49&lt;&gt;"",I49&lt;&gt;""),IF($F$9=1,NETWORKDAYS(H49,TODAY())-1,IF($F$9=3,TODAY()-H49,IF(AND(WEEKDAY(H49,2)&lt;7,WEEKDAY(TODAY(),2)=7),NETWORKDAYS(H49,TODAY())+1,IF(OR(WEEKDAY(H49,2)&lt;7,WEEKDAY(TODAY(),2)=7),NETWORKDAYS(H49,TODAY()),NETWORKDAYS(H49,TODAY()))))),"")</f>
      </c>
      <c r="L49" s="37">
        <f t="shared" si="11"/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</row>
    <row r="50" spans="2:236" ht="15" customHeight="1">
      <c r="B50" s="21"/>
      <c r="C50" s="41"/>
      <c r="D50" s="41"/>
      <c r="E50" s="41"/>
      <c r="F50" s="41"/>
      <c r="G50" s="41"/>
      <c r="H50" s="22"/>
      <c r="I50" s="22"/>
      <c r="J50" s="37">
        <f ca="1">IF(AND(H50&lt;&gt;"",I50&lt;&gt;""),IF($F$9=1,NETWORKDAYS(H50,I50),IF($F$9=3,I50-H50+1,NETWORKDAYS(H50,I50)+SUM(OFFSET($M$16,-2,MATCH(H50,$M$16:$IB$16,0)):OFFSET($M$16,-2,MATCH(I50,$M$16:$IB$16,0)-1)))),"")</f>
      </c>
      <c r="K50" s="37">
        <f ca="1" t="shared" si="12"/>
      </c>
      <c r="L50" s="37">
        <f t="shared" si="11"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</row>
    <row r="51" spans="2:236" ht="15" customHeight="1">
      <c r="B51" s="21"/>
      <c r="C51" s="41"/>
      <c r="D51" s="41"/>
      <c r="E51" s="41"/>
      <c r="F51" s="41"/>
      <c r="G51" s="41"/>
      <c r="H51" s="22"/>
      <c r="I51" s="22"/>
      <c r="J51" s="37">
        <f ca="1">IF(AND(H51&lt;&gt;"",I51&lt;&gt;""),IF($F$9=1,NETWORKDAYS(H51,I51),IF($F$9=3,I51-H51+1,NETWORKDAYS(H51,I51)+SUM(OFFSET($M$16,-2,MATCH(H51,$M$16:$IB$16,0)):OFFSET($M$16,-2,MATCH(I51,$M$16:$IB$16,0)-1)))),"")</f>
      </c>
      <c r="K51" s="37">
        <f ca="1" t="shared" si="12"/>
      </c>
      <c r="L51" s="37">
        <f t="shared" si="11"/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</row>
    <row r="52" spans="2:236" ht="15" customHeight="1">
      <c r="B52" s="21"/>
      <c r="C52" s="41"/>
      <c r="D52" s="41"/>
      <c r="E52" s="41"/>
      <c r="F52" s="41"/>
      <c r="G52" s="41"/>
      <c r="H52" s="22"/>
      <c r="I52" s="22"/>
      <c r="J52" s="37">
        <f ca="1">IF(AND(H52&lt;&gt;"",I52&lt;&gt;""),IF($F$9=1,NETWORKDAYS(H52,I52),IF($F$9=3,I52-H52+1,NETWORKDAYS(H52,I52)+SUM(OFFSET($M$16,-2,MATCH(H52,$M$16:$IB$16,0)):OFFSET($M$16,-2,MATCH(I52,$M$16:$IB$16,0)-1)))),"")</f>
      </c>
      <c r="K52" s="37">
        <f ca="1" t="shared" si="12"/>
      </c>
      <c r="L52" s="37">
        <f t="shared" si="11"/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</row>
    <row r="53" spans="2:236" ht="15" customHeight="1">
      <c r="B53" s="21"/>
      <c r="C53" s="41"/>
      <c r="D53" s="41"/>
      <c r="E53" s="41"/>
      <c r="F53" s="41"/>
      <c r="G53" s="41"/>
      <c r="H53" s="22"/>
      <c r="I53" s="22"/>
      <c r="J53" s="37">
        <f ca="1">IF(AND(H53&lt;&gt;"",I53&lt;&gt;""),IF($F$9=1,NETWORKDAYS(H53,I53),IF($F$9=3,I53-H53+1,NETWORKDAYS(H53,I53)+SUM(OFFSET($M$16,-2,MATCH(H53,$M$16:$IB$16,0)):OFFSET($M$16,-2,MATCH(I53,$M$16:$IB$16,0)-1)))),"")</f>
      </c>
      <c r="K53" s="37">
        <f ca="1" t="shared" si="12"/>
      </c>
      <c r="L53" s="37">
        <f t="shared" si="11"/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</row>
    <row r="54" spans="2:236" ht="15" customHeight="1">
      <c r="B54" s="21"/>
      <c r="C54" s="41"/>
      <c r="D54" s="41"/>
      <c r="E54" s="41"/>
      <c r="F54" s="41"/>
      <c r="G54" s="41"/>
      <c r="H54" s="22"/>
      <c r="I54" s="22"/>
      <c r="J54" s="37">
        <f ca="1">IF(AND(H54&lt;&gt;"",I54&lt;&gt;""),IF($F$9=1,NETWORKDAYS(H54,I54),IF($F$9=3,I54-H54+1,NETWORKDAYS(H54,I54)+SUM(OFFSET($M$16,-2,MATCH(H54,$M$16:$IB$16,0)):OFFSET($M$16,-2,MATCH(I54,$M$16:$IB$16,0)-1)))),"")</f>
      </c>
      <c r="K54" s="37">
        <f ca="1" t="shared" si="12"/>
      </c>
      <c r="L54" s="37">
        <f t="shared" si="11"/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</row>
    <row r="55" spans="2:236" ht="15" customHeight="1">
      <c r="B55" s="21"/>
      <c r="C55" s="41"/>
      <c r="D55" s="41"/>
      <c r="E55" s="41"/>
      <c r="F55" s="41"/>
      <c r="G55" s="41"/>
      <c r="H55" s="22"/>
      <c r="I55" s="22"/>
      <c r="J55" s="37">
        <f ca="1">IF(AND(H55&lt;&gt;"",I55&lt;&gt;""),IF($F$9=1,NETWORKDAYS(H55,I55),IF($F$9=3,I55-H55+1,NETWORKDAYS(H55,I55)+SUM(OFFSET($M$16,-2,MATCH(H55,$M$16:$IB$16,0)):OFFSET($M$16,-2,MATCH(I55,$M$16:$IB$16,0)-1)))),"")</f>
      </c>
      <c r="K55" s="37">
        <f ca="1" t="shared" si="12"/>
      </c>
      <c r="L55" s="37">
        <f t="shared" si="11"/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</row>
    <row r="56" spans="2:236" ht="15" customHeight="1">
      <c r="B56" s="21"/>
      <c r="C56" s="41"/>
      <c r="D56" s="41"/>
      <c r="E56" s="41"/>
      <c r="F56" s="41"/>
      <c r="G56" s="41"/>
      <c r="H56" s="22"/>
      <c r="I56" s="22"/>
      <c r="J56" s="37">
        <f ca="1">IF(AND(H56&lt;&gt;"",I56&lt;&gt;""),IF($F$9=1,NETWORKDAYS(H56,I56),IF($F$9=3,I56-H56+1,NETWORKDAYS(H56,I56)+SUM(OFFSET($M$16,-2,MATCH(H56,$M$16:$IB$16,0)):OFFSET($M$16,-2,MATCH(I56,$M$16:$IB$16,0)-1)))),"")</f>
      </c>
      <c r="K56" s="37">
        <f ca="1" t="shared" si="12"/>
      </c>
      <c r="L56" s="37">
        <f t="shared" si="11"/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</row>
    <row r="57" spans="2:236" ht="15" customHeight="1">
      <c r="B57" s="21"/>
      <c r="C57" s="41"/>
      <c r="D57" s="41"/>
      <c r="E57" s="41"/>
      <c r="F57" s="41"/>
      <c r="G57" s="41"/>
      <c r="H57" s="22"/>
      <c r="I57" s="22"/>
      <c r="J57" s="37">
        <f ca="1">IF(AND(H57&lt;&gt;"",I57&lt;&gt;""),IF($F$9=1,NETWORKDAYS(H57,I57),IF($F$9=3,I57-H57+1,NETWORKDAYS(H57,I57)+SUM(OFFSET($M$16,-2,MATCH(H57,$M$16:$IB$16,0)):OFFSET($M$16,-2,MATCH(I57,$M$16:$IB$16,0)-1)))),"")</f>
      </c>
      <c r="K57" s="37">
        <f ca="1" t="shared" si="12"/>
      </c>
      <c r="L57" s="37">
        <f t="shared" si="11"/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</row>
    <row r="58" spans="2:236" ht="15" customHeight="1">
      <c r="B58" s="21"/>
      <c r="C58" s="41"/>
      <c r="D58" s="41"/>
      <c r="E58" s="41"/>
      <c r="F58" s="41"/>
      <c r="G58" s="41"/>
      <c r="H58" s="22"/>
      <c r="I58" s="22"/>
      <c r="J58" s="37">
        <f ca="1">IF(AND(H58&lt;&gt;"",I58&lt;&gt;""),IF($F$9=1,NETWORKDAYS(H58,I58),IF($F$9=3,I58-H58+1,NETWORKDAYS(H58,I58)+SUM(OFFSET($M$16,-2,MATCH(H58,$M$16:$IB$16,0)):OFFSET($M$16,-2,MATCH(I58,$M$16:$IB$16,0)-1)))),"")</f>
      </c>
      <c r="K58" s="37">
        <f ca="1" t="shared" si="12"/>
      </c>
      <c r="L58" s="37">
        <f t="shared" si="11"/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</row>
    <row r="59" spans="2:236" ht="15" customHeight="1">
      <c r="B59" s="21"/>
      <c r="C59" s="41"/>
      <c r="D59" s="41"/>
      <c r="E59" s="41"/>
      <c r="F59" s="41"/>
      <c r="G59" s="41"/>
      <c r="H59" s="22"/>
      <c r="I59" s="22"/>
      <c r="J59" s="37">
        <f ca="1">IF(AND(H59&lt;&gt;"",I59&lt;&gt;""),IF($F$9=1,NETWORKDAYS(H59,I59),IF($F$9=3,I59-H59+1,NETWORKDAYS(H59,I59)+SUM(OFFSET($M$16,-2,MATCH(H59,$M$16:$IB$16,0)):OFFSET($M$16,-2,MATCH(I59,$M$16:$IB$16,0)-1)))),"")</f>
      </c>
      <c r="K59" s="37">
        <f ca="1" t="shared" si="12"/>
      </c>
      <c r="L59" s="37">
        <f t="shared" si="11"/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</row>
    <row r="60" spans="2:236" ht="15" customHeight="1">
      <c r="B60" s="21"/>
      <c r="C60" s="41"/>
      <c r="D60" s="41"/>
      <c r="E60" s="41"/>
      <c r="F60" s="41"/>
      <c r="G60" s="41"/>
      <c r="H60" s="22"/>
      <c r="I60" s="22"/>
      <c r="J60" s="37">
        <f ca="1">IF(AND(H60&lt;&gt;"",I60&lt;&gt;""),IF($F$9=1,NETWORKDAYS(H60,I60),IF($F$9=3,I60-H60+1,NETWORKDAYS(H60,I60)+SUM(OFFSET($M$16,-2,MATCH(H60,$M$16:$IB$16,0)):OFFSET($M$16,-2,MATCH(I60,$M$16:$IB$16,0)-1)))),"")</f>
      </c>
      <c r="K60" s="37">
        <f ca="1" t="shared" si="12"/>
      </c>
      <c r="L60" s="37">
        <f t="shared" si="11"/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</row>
    <row r="61" spans="2:236" ht="15" customHeight="1">
      <c r="B61" s="21"/>
      <c r="C61" s="41"/>
      <c r="D61" s="41"/>
      <c r="E61" s="41"/>
      <c r="F61" s="41"/>
      <c r="G61" s="41"/>
      <c r="H61" s="22"/>
      <c r="I61" s="22"/>
      <c r="J61" s="37">
        <f ca="1">IF(AND(H61&lt;&gt;"",I61&lt;&gt;""),IF($F$9=1,NETWORKDAYS(H61,I61),IF($F$9=3,I61-H61+1,NETWORKDAYS(H61,I61)+SUM(OFFSET($M$16,-2,MATCH(H61,$M$16:$IB$16,0)):OFFSET($M$16,-2,MATCH(I61,$M$16:$IB$16,0)-1)))),"")</f>
      </c>
      <c r="K61" s="37">
        <f ca="1" t="shared" si="12"/>
      </c>
      <c r="L61" s="37">
        <f t="shared" si="11"/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</row>
    <row r="62" spans="2:236" ht="15" customHeight="1">
      <c r="B62" s="21"/>
      <c r="C62" s="41"/>
      <c r="D62" s="41"/>
      <c r="E62" s="41"/>
      <c r="F62" s="41"/>
      <c r="G62" s="41"/>
      <c r="H62" s="22"/>
      <c r="I62" s="22"/>
      <c r="J62" s="37">
        <f ca="1">IF(AND(H62&lt;&gt;"",I62&lt;&gt;""),IF($F$9=1,NETWORKDAYS(H62,I62),IF($F$9=3,I62-H62+1,NETWORKDAYS(H62,I62)+SUM(OFFSET($M$16,-2,MATCH(H62,$M$16:$IB$16,0)):OFFSET($M$16,-2,MATCH(I62,$M$16:$IB$16,0)-1)))),"")</f>
      </c>
      <c r="K62" s="37">
        <f ca="1" t="shared" si="12"/>
      </c>
      <c r="L62" s="37">
        <f t="shared" si="11"/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</row>
    <row r="63" spans="2:236" ht="15" customHeight="1">
      <c r="B63" s="21"/>
      <c r="C63" s="41"/>
      <c r="D63" s="41"/>
      <c r="E63" s="41"/>
      <c r="F63" s="41"/>
      <c r="G63" s="41"/>
      <c r="H63" s="22"/>
      <c r="I63" s="22"/>
      <c r="J63" s="37">
        <f ca="1">IF(AND(H63&lt;&gt;"",I63&lt;&gt;""),IF($F$9=1,NETWORKDAYS(H63,I63),IF($F$9=3,I63-H63+1,NETWORKDAYS(H63,I63)+SUM(OFFSET($M$16,-2,MATCH(H63,$M$16:$IB$16,0)):OFFSET($M$16,-2,MATCH(I63,$M$16:$IB$16,0)-1)))),"")</f>
      </c>
      <c r="K63" s="37">
        <f ca="1" t="shared" si="12"/>
      </c>
      <c r="L63" s="37">
        <f t="shared" si="11"/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</row>
    <row r="64" spans="2:236" ht="15" customHeight="1">
      <c r="B64" s="21"/>
      <c r="C64" s="41"/>
      <c r="D64" s="41"/>
      <c r="E64" s="41"/>
      <c r="F64" s="41"/>
      <c r="G64" s="41"/>
      <c r="H64" s="22"/>
      <c r="I64" s="22"/>
      <c r="J64" s="37">
        <f ca="1">IF(AND(H64&lt;&gt;"",I64&lt;&gt;""),IF($F$9=1,NETWORKDAYS(H64,I64),IF($F$9=3,I64-H64+1,NETWORKDAYS(H64,I64)+SUM(OFFSET($M$16,-2,MATCH(H64,$M$16:$IB$16,0)):OFFSET($M$16,-2,MATCH(I64,$M$16:$IB$16,0)-1)))),"")</f>
      </c>
      <c r="K64" s="37">
        <f ca="1" t="shared" si="12"/>
      </c>
      <c r="L64" s="37">
        <f t="shared" si="11"/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</row>
    <row r="65" spans="2:236" ht="15" customHeight="1">
      <c r="B65" s="21"/>
      <c r="C65" s="41"/>
      <c r="D65" s="41"/>
      <c r="E65" s="41"/>
      <c r="F65" s="41"/>
      <c r="G65" s="41"/>
      <c r="H65" s="22"/>
      <c r="I65" s="22"/>
      <c r="J65" s="37">
        <f ca="1">IF(AND(H65&lt;&gt;"",I65&lt;&gt;""),IF($F$9=1,NETWORKDAYS(H65,I65),IF($F$9=3,I65-H65+1,NETWORKDAYS(H65,I65)+SUM(OFFSET($M$16,-2,MATCH(H65,$M$16:$IB$16,0)):OFFSET($M$16,-2,MATCH(I65,$M$16:$IB$16,0)-1)))),"")</f>
      </c>
      <c r="K65" s="37">
        <f ca="1" t="shared" si="12"/>
      </c>
      <c r="L65" s="37">
        <f t="shared" si="11"/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</row>
    <row r="66" spans="2:236" ht="15" customHeight="1">
      <c r="B66" s="21"/>
      <c r="C66" s="41"/>
      <c r="D66" s="41"/>
      <c r="E66" s="41"/>
      <c r="F66" s="41"/>
      <c r="G66" s="41"/>
      <c r="H66" s="22"/>
      <c r="I66" s="22"/>
      <c r="J66" s="37">
        <f ca="1">IF(AND(H66&lt;&gt;"",I66&lt;&gt;""),IF($F$9=1,NETWORKDAYS(H66,I66),IF($F$9=3,I66-H66+1,NETWORKDAYS(H66,I66)+SUM(OFFSET($M$16,-2,MATCH(H66,$M$16:$IB$16,0)):OFFSET($M$16,-2,MATCH(I66,$M$16:$IB$16,0)-1)))),"")</f>
      </c>
      <c r="K66" s="37">
        <f ca="1" t="shared" si="12"/>
      </c>
      <c r="L66" s="37">
        <f t="shared" si="11"/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</row>
    <row r="67" spans="2:236" ht="15" customHeight="1">
      <c r="B67" s="21"/>
      <c r="C67" s="41"/>
      <c r="D67" s="41"/>
      <c r="E67" s="41"/>
      <c r="F67" s="41"/>
      <c r="G67" s="41"/>
      <c r="H67" s="22"/>
      <c r="I67" s="22"/>
      <c r="J67" s="37">
        <f ca="1">IF(AND(H67&lt;&gt;"",I67&lt;&gt;""),IF($F$9=1,NETWORKDAYS(H67,I67),IF($F$9=3,I67-H67+1,NETWORKDAYS(H67,I67)+SUM(OFFSET($M$16,-2,MATCH(H67,$M$16:$IB$16,0)):OFFSET($M$16,-2,MATCH(I67,$M$16:$IB$16,0)-1)))),"")</f>
      </c>
      <c r="K67" s="37">
        <f ca="1" t="shared" si="12"/>
      </c>
      <c r="L67" s="37">
        <f t="shared" si="11"/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</row>
    <row r="68" spans="2:236" ht="15" customHeight="1">
      <c r="B68" s="21"/>
      <c r="C68" s="41"/>
      <c r="D68" s="41"/>
      <c r="E68" s="41"/>
      <c r="F68" s="41"/>
      <c r="G68" s="41"/>
      <c r="H68" s="22"/>
      <c r="I68" s="22"/>
      <c r="J68" s="37">
        <f ca="1">IF(AND(H68&lt;&gt;"",I68&lt;&gt;""),IF($F$9=1,NETWORKDAYS(H68,I68),IF($F$9=3,I68-H68+1,NETWORKDAYS(H68,I68)+SUM(OFFSET($M$16,-2,MATCH(H68,$M$16:$IB$16,0)):OFFSET($M$16,-2,MATCH(I68,$M$16:$IB$16,0)-1)))),"")</f>
      </c>
      <c r="K68" s="37">
        <f ca="1" t="shared" si="12"/>
      </c>
      <c r="L68" s="37">
        <f t="shared" si="11"/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</row>
    <row r="69" spans="2:236" ht="15" customHeight="1">
      <c r="B69" s="21"/>
      <c r="C69" s="41"/>
      <c r="D69" s="41"/>
      <c r="E69" s="41"/>
      <c r="F69" s="41"/>
      <c r="G69" s="41"/>
      <c r="H69" s="22"/>
      <c r="I69" s="22"/>
      <c r="J69" s="37">
        <f ca="1">IF(AND(H69&lt;&gt;"",I69&lt;&gt;""),IF($F$9=1,NETWORKDAYS(H69,I69),IF($F$9=3,I69-H69+1,NETWORKDAYS(H69,I69)+SUM(OFFSET($M$16,-2,MATCH(H69,$M$16:$IB$16,0)):OFFSET($M$16,-2,MATCH(I69,$M$16:$IB$16,0)-1)))),"")</f>
      </c>
      <c r="K69" s="37">
        <f ca="1" t="shared" si="12"/>
      </c>
      <c r="L69" s="37">
        <f t="shared" si="11"/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</row>
    <row r="70" spans="2:236" ht="15" customHeight="1">
      <c r="B70" s="21"/>
      <c r="C70" s="41"/>
      <c r="D70" s="41"/>
      <c r="E70" s="41"/>
      <c r="F70" s="41"/>
      <c r="G70" s="41"/>
      <c r="H70" s="22"/>
      <c r="I70" s="22"/>
      <c r="J70" s="37">
        <f ca="1">IF(AND(H70&lt;&gt;"",I70&lt;&gt;""),IF($F$9=1,NETWORKDAYS(H70,I70),IF($F$9=3,I70-H70+1,NETWORKDAYS(H70,I70)+SUM(OFFSET($M$16,-2,MATCH(H70,$M$16:$IB$16,0)):OFFSET($M$16,-2,MATCH(I70,$M$16:$IB$16,0)-1)))),"")</f>
      </c>
      <c r="K70" s="37">
        <f ca="1" t="shared" si="12"/>
      </c>
      <c r="L70" s="37">
        <f t="shared" si="11"/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</row>
    <row r="71" spans="2:236" ht="15" customHeight="1">
      <c r="B71" s="21"/>
      <c r="C71" s="41"/>
      <c r="D71" s="41"/>
      <c r="E71" s="41"/>
      <c r="F71" s="41"/>
      <c r="G71" s="41"/>
      <c r="H71" s="22"/>
      <c r="I71" s="22"/>
      <c r="J71" s="37">
        <f ca="1">IF(AND(H71&lt;&gt;"",I71&lt;&gt;""),IF($F$9=1,NETWORKDAYS(H71,I71),IF($F$9=3,I71-H71+1,NETWORKDAYS(H71,I71)+SUM(OFFSET($M$16,-2,MATCH(H71,$M$16:$IB$16,0)):OFFSET($M$16,-2,MATCH(I71,$M$16:$IB$16,0)-1)))),"")</f>
      </c>
      <c r="K71" s="37">
        <f ca="1" t="shared" si="12"/>
      </c>
      <c r="L71" s="37">
        <f t="shared" si="11"/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</row>
    <row r="72" spans="2:236" ht="15" customHeight="1">
      <c r="B72" s="21"/>
      <c r="C72" s="41"/>
      <c r="D72" s="41"/>
      <c r="E72" s="41"/>
      <c r="F72" s="41"/>
      <c r="G72" s="41"/>
      <c r="H72" s="22"/>
      <c r="I72" s="22"/>
      <c r="J72" s="37">
        <f ca="1">IF(AND(H72&lt;&gt;"",I72&lt;&gt;""),IF($F$9=1,NETWORKDAYS(H72,I72),IF($F$9=3,I72-H72+1,NETWORKDAYS(H72,I72)+SUM(OFFSET($M$16,-2,MATCH(H72,$M$16:$IB$16,0)):OFFSET($M$16,-2,MATCH(I72,$M$16:$IB$16,0)-1)))),"")</f>
      </c>
      <c r="K72" s="37">
        <f ca="1" t="shared" si="12"/>
      </c>
      <c r="L72" s="37">
        <f t="shared" si="11"/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</row>
    <row r="73" spans="2:236" ht="15" customHeight="1">
      <c r="B73" s="21"/>
      <c r="C73" s="41"/>
      <c r="D73" s="41"/>
      <c r="E73" s="41"/>
      <c r="F73" s="41"/>
      <c r="G73" s="41"/>
      <c r="H73" s="22"/>
      <c r="I73" s="22"/>
      <c r="J73" s="37">
        <f ca="1">IF(AND(H73&lt;&gt;"",I73&lt;&gt;""),IF($F$9=1,NETWORKDAYS(H73,I73),IF($F$9=3,I73-H73+1,NETWORKDAYS(H73,I73)+SUM(OFFSET($M$16,-2,MATCH(H73,$M$16:$IB$16,0)):OFFSET($M$16,-2,MATCH(I73,$M$16:$IB$16,0)-1)))),"")</f>
      </c>
      <c r="K73" s="37">
        <f ca="1" t="shared" si="12"/>
      </c>
      <c r="L73" s="37">
        <f t="shared" si="11"/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</row>
    <row r="74" spans="2:236" ht="15" customHeight="1">
      <c r="B74" s="21"/>
      <c r="C74" s="41"/>
      <c r="D74" s="41"/>
      <c r="E74" s="41"/>
      <c r="F74" s="41"/>
      <c r="G74" s="41"/>
      <c r="H74" s="22"/>
      <c r="I74" s="22"/>
      <c r="J74" s="37">
        <f ca="1">IF(AND(H74&lt;&gt;"",I74&lt;&gt;""),IF($F$9=1,NETWORKDAYS(H74,I74),IF($F$9=3,I74-H74+1,NETWORKDAYS(H74,I74)+SUM(OFFSET($M$16,-2,MATCH(H74,$M$16:$IB$16,0)):OFFSET($M$16,-2,MATCH(I74,$M$16:$IB$16,0)-1)))),"")</f>
      </c>
      <c r="K74" s="37">
        <f ca="1" t="shared" si="12"/>
      </c>
      <c r="L74" s="37">
        <f t="shared" si="11"/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</row>
    <row r="75" spans="2:236" ht="15" customHeight="1">
      <c r="B75" s="21"/>
      <c r="C75" s="41"/>
      <c r="D75" s="41"/>
      <c r="E75" s="41"/>
      <c r="F75" s="41"/>
      <c r="G75" s="41"/>
      <c r="H75" s="22"/>
      <c r="I75" s="22"/>
      <c r="J75" s="37">
        <f ca="1">IF(AND(H75&lt;&gt;"",I75&lt;&gt;""),IF($F$9=1,NETWORKDAYS(H75,I75),IF($F$9=3,I75-H75+1,NETWORKDAYS(H75,I75)+SUM(OFFSET($M$16,-2,MATCH(H75,$M$16:$IB$16,0)):OFFSET($M$16,-2,MATCH(I75,$M$16:$IB$16,0)-1)))),"")</f>
      </c>
      <c r="K75" s="37">
        <f ca="1" t="shared" si="12"/>
      </c>
      <c r="L75" s="37">
        <f t="shared" si="11"/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</row>
    <row r="76" spans="2:236" ht="15" customHeight="1">
      <c r="B76" s="21"/>
      <c r="C76" s="41"/>
      <c r="D76" s="41"/>
      <c r="E76" s="41"/>
      <c r="F76" s="41"/>
      <c r="G76" s="41"/>
      <c r="H76" s="22"/>
      <c r="I76" s="22"/>
      <c r="J76" s="37">
        <f ca="1">IF(AND(H76&lt;&gt;"",I76&lt;&gt;""),IF($F$9=1,NETWORKDAYS(H76,I76),IF($F$9=3,I76-H76+1,NETWORKDAYS(H76,I76)+SUM(OFFSET($M$16,-2,MATCH(H76,$M$16:$IB$16,0)):OFFSET($M$16,-2,MATCH(I76,$M$16:$IB$16,0)-1)))),"")</f>
      </c>
      <c r="K76" s="37">
        <f ca="1" t="shared" si="12"/>
      </c>
      <c r="L76" s="37">
        <f t="shared" si="11"/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</row>
    <row r="77" spans="2:236" ht="15" customHeight="1">
      <c r="B77" s="21"/>
      <c r="C77" s="41"/>
      <c r="D77" s="41"/>
      <c r="E77" s="41"/>
      <c r="F77" s="41"/>
      <c r="G77" s="41"/>
      <c r="H77" s="22"/>
      <c r="I77" s="22"/>
      <c r="J77" s="37">
        <f ca="1">IF(AND(H77&lt;&gt;"",I77&lt;&gt;""),IF($F$9=1,NETWORKDAYS(H77,I77),IF($F$9=3,I77-H77+1,NETWORKDAYS(H77,I77)+SUM(OFFSET($M$16,-2,MATCH(H77,$M$16:$IB$16,0)):OFFSET($M$16,-2,MATCH(I77,$M$16:$IB$16,0)-1)))),"")</f>
      </c>
      <c r="K77" s="37">
        <f ca="1" t="shared" si="12"/>
      </c>
      <c r="L77" s="37">
        <f t="shared" si="11"/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</row>
    <row r="78" spans="2:236" ht="15" customHeight="1">
      <c r="B78" s="21"/>
      <c r="C78" s="41"/>
      <c r="D78" s="41"/>
      <c r="E78" s="41"/>
      <c r="F78" s="41"/>
      <c r="G78" s="41"/>
      <c r="H78" s="22"/>
      <c r="I78" s="22"/>
      <c r="J78" s="37">
        <f ca="1">IF(AND(H78&lt;&gt;"",I78&lt;&gt;""),IF($F$9=1,NETWORKDAYS(H78,I78),IF($F$9=3,I78-H78+1,NETWORKDAYS(H78,I78)+SUM(OFFSET($M$16,-2,MATCH(H78,$M$16:$IB$16,0)):OFFSET($M$16,-2,MATCH(I78,$M$16:$IB$16,0)-1)))),"")</f>
      </c>
      <c r="K78" s="37">
        <f ca="1" t="shared" si="12"/>
      </c>
      <c r="L78" s="37">
        <f t="shared" si="11"/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</row>
    <row r="79" spans="2:236" ht="15" customHeight="1">
      <c r="B79" s="21"/>
      <c r="C79" s="41"/>
      <c r="D79" s="41"/>
      <c r="E79" s="41"/>
      <c r="F79" s="41"/>
      <c r="G79" s="41"/>
      <c r="H79" s="22"/>
      <c r="I79" s="22"/>
      <c r="J79" s="37">
        <f ca="1">IF(AND(H79&lt;&gt;"",I79&lt;&gt;""),IF($F$9=1,NETWORKDAYS(H79,I79),IF($F$9=3,I79-H79+1,NETWORKDAYS(H79,I79)+SUM(OFFSET($M$16,-2,MATCH(H79,$M$16:$IB$16,0)):OFFSET($M$16,-2,MATCH(I79,$M$16:$IB$16,0)-1)))),"")</f>
      </c>
      <c r="K79" s="37">
        <f ca="1" t="shared" si="12"/>
      </c>
      <c r="L79" s="37">
        <f t="shared" si="11"/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</row>
    <row r="80" spans="2:236" ht="15" customHeight="1">
      <c r="B80" s="21"/>
      <c r="C80" s="41"/>
      <c r="D80" s="41"/>
      <c r="E80" s="41"/>
      <c r="F80" s="41"/>
      <c r="G80" s="41"/>
      <c r="H80" s="22"/>
      <c r="I80" s="22"/>
      <c r="J80" s="37">
        <f ca="1">IF(AND(H80&lt;&gt;"",I80&lt;&gt;""),IF($F$9=1,NETWORKDAYS(H80,I80),IF($F$9=3,I80-H80+1,NETWORKDAYS(H80,I80)+SUM(OFFSET($M$16,-2,MATCH(H80,$M$16:$IB$16,0)):OFFSET($M$16,-2,MATCH(I80,$M$16:$IB$16,0)-1)))),"")</f>
      </c>
      <c r="K80" s="37">
        <f ca="1" t="shared" si="12"/>
      </c>
      <c r="L80" s="37">
        <f t="shared" si="11"/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</row>
    <row r="81" spans="2:236" ht="15" customHeight="1">
      <c r="B81" s="21"/>
      <c r="C81" s="41"/>
      <c r="D81" s="41"/>
      <c r="E81" s="41"/>
      <c r="F81" s="41"/>
      <c r="G81" s="41"/>
      <c r="H81" s="22"/>
      <c r="I81" s="22"/>
      <c r="J81" s="37">
        <f ca="1">IF(AND(H81&lt;&gt;"",I81&lt;&gt;""),IF($F$9=1,NETWORKDAYS(H81,I81),IF($F$9=3,I81-H81+1,NETWORKDAYS(H81,I81)+SUM(OFFSET($M$16,-2,MATCH(H81,$M$16:$IB$16,0)):OFFSET($M$16,-2,MATCH(I81,$M$16:$IB$16,0)-1)))),"")</f>
      </c>
      <c r="K81" s="37">
        <f aca="true" ca="1" t="shared" si="13" ref="K81:K117">IF(AND(H81&lt;&gt;"",I81&lt;&gt;""),IF($F$9=1,NETWORKDAYS(H81,TODAY())-1,IF($F$9=3,TODAY()-H81,IF(AND(WEEKDAY(H81,2)&lt;7,WEEKDAY(TODAY(),2)=7),NETWORKDAYS(H81,TODAY())+1,IF(OR(WEEKDAY(H81,2)&lt;7,WEEKDAY(TODAY(),2)=7),NETWORKDAYS(H81,TODAY()),NETWORKDAYS(H81,TODAY()))))),"")</f>
      </c>
      <c r="L81" s="37">
        <f t="shared" si="11"/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</row>
    <row r="82" spans="2:236" ht="15" customHeight="1">
      <c r="B82" s="21"/>
      <c r="C82" s="41"/>
      <c r="D82" s="41"/>
      <c r="E82" s="41"/>
      <c r="F82" s="41"/>
      <c r="G82" s="41"/>
      <c r="H82" s="22"/>
      <c r="I82" s="22"/>
      <c r="J82" s="37">
        <f ca="1">IF(AND(H82&lt;&gt;"",I82&lt;&gt;""),IF($F$9=1,NETWORKDAYS(H82,I82),IF($F$9=3,I82-H82+1,NETWORKDAYS(H82,I82)+SUM(OFFSET($M$16,-2,MATCH(H82,$M$16:$IB$16,0)):OFFSET($M$16,-2,MATCH(I82,$M$16:$IB$16,0)-1)))),"")</f>
      </c>
      <c r="K82" s="37">
        <f ca="1" t="shared" si="13"/>
      </c>
      <c r="L82" s="37">
        <f aca="true" t="shared" si="14" ref="L82:L117">IF(AND(J82&lt;&gt;"",K82&lt;&gt;""),J82-K82,"")</f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</row>
    <row r="83" spans="2:236" ht="15" customHeight="1">
      <c r="B83" s="21"/>
      <c r="C83" s="41"/>
      <c r="D83" s="41"/>
      <c r="E83" s="41"/>
      <c r="F83" s="41"/>
      <c r="G83" s="41"/>
      <c r="H83" s="22"/>
      <c r="I83" s="22"/>
      <c r="J83" s="37">
        <f ca="1">IF(AND(H83&lt;&gt;"",I83&lt;&gt;""),IF($F$9=1,NETWORKDAYS(H83,I83),IF($F$9=3,I83-H83+1,NETWORKDAYS(H83,I83)+SUM(OFFSET($M$16,-2,MATCH(H83,$M$16:$IB$16,0)):OFFSET($M$16,-2,MATCH(I83,$M$16:$IB$16,0)-1)))),"")</f>
      </c>
      <c r="K83" s="37">
        <f ca="1" t="shared" si="13"/>
      </c>
      <c r="L83" s="37">
        <f t="shared" si="14"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</row>
    <row r="84" spans="2:236" ht="15" customHeight="1">
      <c r="B84" s="21"/>
      <c r="C84" s="41"/>
      <c r="D84" s="41"/>
      <c r="E84" s="41"/>
      <c r="F84" s="41"/>
      <c r="G84" s="41"/>
      <c r="H84" s="22"/>
      <c r="I84" s="22"/>
      <c r="J84" s="37">
        <f ca="1">IF(AND(H84&lt;&gt;"",I84&lt;&gt;""),IF($F$9=1,NETWORKDAYS(H84,I84),IF($F$9=3,I84-H84+1,NETWORKDAYS(H84,I84)+SUM(OFFSET($M$16,-2,MATCH(H84,$M$16:$IB$16,0)):OFFSET($M$16,-2,MATCH(I84,$M$16:$IB$16,0)-1)))),"")</f>
      </c>
      <c r="K84" s="37">
        <f ca="1" t="shared" si="13"/>
      </c>
      <c r="L84" s="37">
        <f t="shared" si="14"/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</row>
    <row r="85" spans="2:236" ht="15" customHeight="1">
      <c r="B85" s="21"/>
      <c r="C85" s="41"/>
      <c r="D85" s="41"/>
      <c r="E85" s="41"/>
      <c r="F85" s="41"/>
      <c r="G85" s="41"/>
      <c r="H85" s="22"/>
      <c r="I85" s="22"/>
      <c r="J85" s="37">
        <f ca="1">IF(AND(H85&lt;&gt;"",I85&lt;&gt;""),IF($F$9=1,NETWORKDAYS(H85,I85),IF($F$9=3,I85-H85+1,NETWORKDAYS(H85,I85)+SUM(OFFSET($M$16,-2,MATCH(H85,$M$16:$IB$16,0)):OFFSET($M$16,-2,MATCH(I85,$M$16:$IB$16,0)-1)))),"")</f>
      </c>
      <c r="K85" s="37">
        <f ca="1" t="shared" si="13"/>
      </c>
      <c r="L85" s="37">
        <f t="shared" si="14"/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</row>
    <row r="86" spans="2:236" ht="15" customHeight="1">
      <c r="B86" s="21"/>
      <c r="C86" s="41"/>
      <c r="D86" s="41"/>
      <c r="E86" s="41"/>
      <c r="F86" s="41"/>
      <c r="G86" s="41"/>
      <c r="H86" s="22"/>
      <c r="I86" s="22"/>
      <c r="J86" s="37">
        <f ca="1">IF(AND(H86&lt;&gt;"",I86&lt;&gt;""),IF($F$9=1,NETWORKDAYS(H86,I86),IF($F$9=3,I86-H86+1,NETWORKDAYS(H86,I86)+SUM(OFFSET($M$16,-2,MATCH(H86,$M$16:$IB$16,0)):OFFSET($M$16,-2,MATCH(I86,$M$16:$IB$16,0)-1)))),"")</f>
      </c>
      <c r="K86" s="37">
        <f ca="1" t="shared" si="13"/>
      </c>
      <c r="L86" s="37">
        <f t="shared" si="14"/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</row>
    <row r="87" spans="2:236" ht="15" customHeight="1">
      <c r="B87" s="21"/>
      <c r="C87" s="41"/>
      <c r="D87" s="41"/>
      <c r="E87" s="41"/>
      <c r="F87" s="41"/>
      <c r="G87" s="41"/>
      <c r="H87" s="22"/>
      <c r="I87" s="22"/>
      <c r="J87" s="37">
        <f ca="1">IF(AND(H87&lt;&gt;"",I87&lt;&gt;""),IF($F$9=1,NETWORKDAYS(H87,I87),IF($F$9=3,I87-H87+1,NETWORKDAYS(H87,I87)+SUM(OFFSET($M$16,-2,MATCH(H87,$M$16:$IB$16,0)):OFFSET($M$16,-2,MATCH(I87,$M$16:$IB$16,0)-1)))),"")</f>
      </c>
      <c r="K87" s="37">
        <f ca="1" t="shared" si="13"/>
      </c>
      <c r="L87" s="37">
        <f t="shared" si="14"/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</row>
    <row r="88" spans="2:236" ht="15" customHeight="1">
      <c r="B88" s="21"/>
      <c r="C88" s="41"/>
      <c r="D88" s="41"/>
      <c r="E88" s="41"/>
      <c r="F88" s="41"/>
      <c r="G88" s="41"/>
      <c r="H88" s="22"/>
      <c r="I88" s="22"/>
      <c r="J88" s="37">
        <f ca="1">IF(AND(H88&lt;&gt;"",I88&lt;&gt;""),IF($F$9=1,NETWORKDAYS(H88,I88),IF($F$9=3,I88-H88+1,NETWORKDAYS(H88,I88)+SUM(OFFSET($M$16,-2,MATCH(H88,$M$16:$IB$16,0)):OFFSET($M$16,-2,MATCH(I88,$M$16:$IB$16,0)-1)))),"")</f>
      </c>
      <c r="K88" s="37">
        <f ca="1" t="shared" si="13"/>
      </c>
      <c r="L88" s="37">
        <f t="shared" si="14"/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</row>
    <row r="89" spans="2:236" ht="15" customHeight="1">
      <c r="B89" s="21"/>
      <c r="C89" s="41"/>
      <c r="D89" s="41"/>
      <c r="E89" s="41"/>
      <c r="F89" s="41"/>
      <c r="G89" s="41"/>
      <c r="H89" s="22"/>
      <c r="I89" s="22"/>
      <c r="J89" s="37">
        <f ca="1">IF(AND(H89&lt;&gt;"",I89&lt;&gt;""),IF($F$9=1,NETWORKDAYS(H89,I89),IF($F$9=3,I89-H89+1,NETWORKDAYS(H89,I89)+SUM(OFFSET($M$16,-2,MATCH(H89,$M$16:$IB$16,0)):OFFSET($M$16,-2,MATCH(I89,$M$16:$IB$16,0)-1)))),"")</f>
      </c>
      <c r="K89" s="37">
        <f ca="1" t="shared" si="13"/>
      </c>
      <c r="L89" s="37">
        <f t="shared" si="14"/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</row>
    <row r="90" spans="2:236" ht="15" customHeight="1">
      <c r="B90" s="21"/>
      <c r="C90" s="41"/>
      <c r="D90" s="41"/>
      <c r="E90" s="41"/>
      <c r="F90" s="41"/>
      <c r="G90" s="41"/>
      <c r="H90" s="22"/>
      <c r="I90" s="22"/>
      <c r="J90" s="37">
        <f ca="1">IF(AND(H90&lt;&gt;"",I90&lt;&gt;""),IF($F$9=1,NETWORKDAYS(H90,I90),IF($F$9=3,I90-H90+1,NETWORKDAYS(H90,I90)+SUM(OFFSET($M$16,-2,MATCH(H90,$M$16:$IB$16,0)):OFFSET($M$16,-2,MATCH(I90,$M$16:$IB$16,0)-1)))),"")</f>
      </c>
      <c r="K90" s="37">
        <f ca="1" t="shared" si="13"/>
      </c>
      <c r="L90" s="37">
        <f t="shared" si="14"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</row>
    <row r="91" spans="2:236" ht="15" customHeight="1">
      <c r="B91" s="21"/>
      <c r="C91" s="41"/>
      <c r="D91" s="41"/>
      <c r="E91" s="41"/>
      <c r="F91" s="41"/>
      <c r="G91" s="41"/>
      <c r="H91" s="22"/>
      <c r="I91" s="22"/>
      <c r="J91" s="37">
        <f ca="1">IF(AND(H91&lt;&gt;"",I91&lt;&gt;""),IF($F$9=1,NETWORKDAYS(H91,I91),IF($F$9=3,I91-H91+1,NETWORKDAYS(H91,I91)+SUM(OFFSET($M$16,-2,MATCH(H91,$M$16:$IB$16,0)):OFFSET($M$16,-2,MATCH(I91,$M$16:$IB$16,0)-1)))),"")</f>
      </c>
      <c r="K91" s="37">
        <f ca="1" t="shared" si="13"/>
      </c>
      <c r="L91" s="37">
        <f t="shared" si="14"/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</row>
    <row r="92" spans="2:236" ht="15" customHeight="1">
      <c r="B92" s="21"/>
      <c r="C92" s="41"/>
      <c r="D92" s="41"/>
      <c r="E92" s="41"/>
      <c r="F92" s="41"/>
      <c r="G92" s="41"/>
      <c r="H92" s="22"/>
      <c r="I92" s="22"/>
      <c r="J92" s="37">
        <f ca="1">IF(AND(H92&lt;&gt;"",I92&lt;&gt;""),IF($F$9=1,NETWORKDAYS(H92,I92),IF($F$9=3,I92-H92+1,NETWORKDAYS(H92,I92)+SUM(OFFSET($M$16,-2,MATCH(H92,$M$16:$IB$16,0)):OFFSET($M$16,-2,MATCH(I92,$M$16:$IB$16,0)-1)))),"")</f>
      </c>
      <c r="K92" s="37">
        <f ca="1" t="shared" si="13"/>
      </c>
      <c r="L92" s="37">
        <f t="shared" si="14"/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</row>
    <row r="93" spans="2:236" ht="15" customHeight="1">
      <c r="B93" s="21"/>
      <c r="C93" s="41"/>
      <c r="D93" s="41"/>
      <c r="E93" s="41"/>
      <c r="F93" s="41"/>
      <c r="G93" s="41"/>
      <c r="H93" s="22"/>
      <c r="I93" s="22"/>
      <c r="J93" s="37">
        <f ca="1">IF(AND(H93&lt;&gt;"",I93&lt;&gt;""),IF($F$9=1,NETWORKDAYS(H93,I93),IF($F$9=3,I93-H93+1,NETWORKDAYS(H93,I93)+SUM(OFFSET($M$16,-2,MATCH(H93,$M$16:$IB$16,0)):OFFSET($M$16,-2,MATCH(I93,$M$16:$IB$16,0)-1)))),"")</f>
      </c>
      <c r="K93" s="37">
        <f ca="1" t="shared" si="13"/>
      </c>
      <c r="L93" s="37">
        <f t="shared" si="14"/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</row>
    <row r="94" spans="2:236" ht="15" customHeight="1">
      <c r="B94" s="21"/>
      <c r="C94" s="41"/>
      <c r="D94" s="41"/>
      <c r="E94" s="41"/>
      <c r="F94" s="41"/>
      <c r="G94" s="41"/>
      <c r="H94" s="22"/>
      <c r="I94" s="22"/>
      <c r="J94" s="37">
        <f ca="1">IF(AND(H94&lt;&gt;"",I94&lt;&gt;""),IF($F$9=1,NETWORKDAYS(H94,I94),IF($F$9=3,I94-H94+1,NETWORKDAYS(H94,I94)+SUM(OFFSET($M$16,-2,MATCH(H94,$M$16:$IB$16,0)):OFFSET($M$16,-2,MATCH(I94,$M$16:$IB$16,0)-1)))),"")</f>
      </c>
      <c r="K94" s="37">
        <f ca="1" t="shared" si="13"/>
      </c>
      <c r="L94" s="37">
        <f t="shared" si="14"/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</row>
    <row r="95" spans="2:236" ht="15" customHeight="1">
      <c r="B95" s="21"/>
      <c r="C95" s="41"/>
      <c r="D95" s="41"/>
      <c r="E95" s="41"/>
      <c r="F95" s="41"/>
      <c r="G95" s="41"/>
      <c r="H95" s="22"/>
      <c r="I95" s="22"/>
      <c r="J95" s="37">
        <f ca="1">IF(AND(H95&lt;&gt;"",I95&lt;&gt;""),IF($F$9=1,NETWORKDAYS(H95,I95),IF($F$9=3,I95-H95+1,NETWORKDAYS(H95,I95)+SUM(OFFSET($M$16,-2,MATCH(H95,$M$16:$IB$16,0)):OFFSET($M$16,-2,MATCH(I95,$M$16:$IB$16,0)-1)))),"")</f>
      </c>
      <c r="K95" s="37">
        <f ca="1" t="shared" si="13"/>
      </c>
      <c r="L95" s="37">
        <f t="shared" si="14"/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</row>
    <row r="96" spans="2:236" ht="15" customHeight="1">
      <c r="B96" s="21"/>
      <c r="C96" s="41"/>
      <c r="D96" s="41"/>
      <c r="E96" s="41"/>
      <c r="F96" s="41"/>
      <c r="G96" s="41"/>
      <c r="H96" s="22"/>
      <c r="I96" s="22"/>
      <c r="J96" s="37">
        <f ca="1">IF(AND(H96&lt;&gt;"",I96&lt;&gt;""),IF($F$9=1,NETWORKDAYS(H96,I96),IF($F$9=3,I96-H96+1,NETWORKDAYS(H96,I96)+SUM(OFFSET($M$16,-2,MATCH(H96,$M$16:$IB$16,0)):OFFSET($M$16,-2,MATCH(I96,$M$16:$IB$16,0)-1)))),"")</f>
      </c>
      <c r="K96" s="37">
        <f ca="1" t="shared" si="13"/>
      </c>
      <c r="L96" s="37">
        <f t="shared" si="14"/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</row>
    <row r="97" spans="2:236" ht="15" customHeight="1">
      <c r="B97" s="21"/>
      <c r="C97" s="41"/>
      <c r="D97" s="41"/>
      <c r="E97" s="41"/>
      <c r="F97" s="41"/>
      <c r="G97" s="41"/>
      <c r="H97" s="22"/>
      <c r="I97" s="22"/>
      <c r="J97" s="37">
        <f ca="1">IF(AND(H97&lt;&gt;"",I97&lt;&gt;""),IF($F$9=1,NETWORKDAYS(H97,I97),IF($F$9=3,I97-H97+1,NETWORKDAYS(H97,I97)+SUM(OFFSET($M$16,-2,MATCH(H97,$M$16:$IB$16,0)):OFFSET($M$16,-2,MATCH(I97,$M$16:$IB$16,0)-1)))),"")</f>
      </c>
      <c r="K97" s="37">
        <f ca="1" t="shared" si="13"/>
      </c>
      <c r="L97" s="37">
        <f t="shared" si="14"/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</row>
    <row r="98" spans="2:236" ht="15" customHeight="1">
      <c r="B98" s="21"/>
      <c r="C98" s="41"/>
      <c r="D98" s="41"/>
      <c r="E98" s="41"/>
      <c r="F98" s="41"/>
      <c r="G98" s="41"/>
      <c r="H98" s="22"/>
      <c r="I98" s="22"/>
      <c r="J98" s="37">
        <f ca="1">IF(AND(H98&lt;&gt;"",I98&lt;&gt;""),IF($F$9=1,NETWORKDAYS(H98,I98),IF($F$9=3,I98-H98+1,NETWORKDAYS(H98,I98)+SUM(OFFSET($M$16,-2,MATCH(H98,$M$16:$IB$16,0)):OFFSET($M$16,-2,MATCH(I98,$M$16:$IB$16,0)-1)))),"")</f>
      </c>
      <c r="K98" s="37">
        <f ca="1" t="shared" si="13"/>
      </c>
      <c r="L98" s="37">
        <f t="shared" si="14"/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</row>
    <row r="99" spans="2:236" ht="15" customHeight="1">
      <c r="B99" s="21"/>
      <c r="C99" s="41"/>
      <c r="D99" s="41"/>
      <c r="E99" s="41"/>
      <c r="F99" s="41"/>
      <c r="G99" s="41"/>
      <c r="H99" s="22"/>
      <c r="I99" s="22"/>
      <c r="J99" s="37">
        <f ca="1">IF(AND(H99&lt;&gt;"",I99&lt;&gt;""),IF($F$9=1,NETWORKDAYS(H99,I99),IF($F$9=3,I99-H99+1,NETWORKDAYS(H99,I99)+SUM(OFFSET($M$16,-2,MATCH(H99,$M$16:$IB$16,0)):OFFSET($M$16,-2,MATCH(I99,$M$16:$IB$16,0)-1)))),"")</f>
      </c>
      <c r="K99" s="37">
        <f ca="1" t="shared" si="13"/>
      </c>
      <c r="L99" s="37">
        <f t="shared" si="14"/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</row>
    <row r="100" spans="2:236" ht="15" customHeight="1">
      <c r="B100" s="21"/>
      <c r="C100" s="41"/>
      <c r="D100" s="41"/>
      <c r="E100" s="41"/>
      <c r="F100" s="41"/>
      <c r="G100" s="41"/>
      <c r="H100" s="22"/>
      <c r="I100" s="22"/>
      <c r="J100" s="37">
        <f ca="1">IF(AND(H100&lt;&gt;"",I100&lt;&gt;""),IF($F$9=1,NETWORKDAYS(H100,I100),IF($F$9=3,I100-H100+1,NETWORKDAYS(H100,I100)+SUM(OFFSET($M$16,-2,MATCH(H100,$M$16:$IB$16,0)):OFFSET($M$16,-2,MATCH(I100,$M$16:$IB$16,0)-1)))),"")</f>
      </c>
      <c r="K100" s="37">
        <f ca="1" t="shared" si="13"/>
      </c>
      <c r="L100" s="37">
        <f t="shared" si="14"/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</row>
    <row r="101" spans="2:236" ht="15" customHeight="1">
      <c r="B101" s="21"/>
      <c r="C101" s="41"/>
      <c r="D101" s="41"/>
      <c r="E101" s="41"/>
      <c r="F101" s="41"/>
      <c r="G101" s="41"/>
      <c r="H101" s="22"/>
      <c r="I101" s="22"/>
      <c r="J101" s="37">
        <f ca="1">IF(AND(H101&lt;&gt;"",I101&lt;&gt;""),IF($F$9=1,NETWORKDAYS(H101,I101),IF($F$9=3,I101-H101+1,NETWORKDAYS(H101,I101)+SUM(OFFSET($M$16,-2,MATCH(H101,$M$16:$IB$16,0)):OFFSET($M$16,-2,MATCH(I101,$M$16:$IB$16,0)-1)))),"")</f>
      </c>
      <c r="K101" s="37">
        <f ca="1" t="shared" si="13"/>
      </c>
      <c r="L101" s="37">
        <f t="shared" si="14"/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</row>
    <row r="102" spans="2:236" ht="15" customHeight="1">
      <c r="B102" s="21"/>
      <c r="C102" s="41"/>
      <c r="D102" s="41"/>
      <c r="E102" s="41"/>
      <c r="F102" s="41"/>
      <c r="G102" s="41"/>
      <c r="H102" s="22"/>
      <c r="I102" s="22"/>
      <c r="J102" s="37">
        <f ca="1">IF(AND(H102&lt;&gt;"",I102&lt;&gt;""),IF($F$9=1,NETWORKDAYS(H102,I102),IF($F$9=3,I102-H102+1,NETWORKDAYS(H102,I102)+SUM(OFFSET($M$16,-2,MATCH(H102,$M$16:$IB$16,0)):OFFSET($M$16,-2,MATCH(I102,$M$16:$IB$16,0)-1)))),"")</f>
      </c>
      <c r="K102" s="37">
        <f ca="1" t="shared" si="13"/>
      </c>
      <c r="L102" s="37">
        <f t="shared" si="14"/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</row>
    <row r="103" spans="2:236" ht="15" customHeight="1">
      <c r="B103" s="21"/>
      <c r="C103" s="41"/>
      <c r="D103" s="41"/>
      <c r="E103" s="41"/>
      <c r="F103" s="41"/>
      <c r="G103" s="41"/>
      <c r="H103" s="22"/>
      <c r="I103" s="22"/>
      <c r="J103" s="37">
        <f ca="1">IF(AND(H103&lt;&gt;"",I103&lt;&gt;""),IF($F$9=1,NETWORKDAYS(H103,I103),IF($F$9=3,I103-H103+1,NETWORKDAYS(H103,I103)+SUM(OFFSET($M$16,-2,MATCH(H103,$M$16:$IB$16,0)):OFFSET($M$16,-2,MATCH(I103,$M$16:$IB$16,0)-1)))),"")</f>
      </c>
      <c r="K103" s="37">
        <f ca="1" t="shared" si="13"/>
      </c>
      <c r="L103" s="37">
        <f t="shared" si="14"/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</row>
    <row r="104" spans="2:236" ht="15" customHeight="1">
      <c r="B104" s="21"/>
      <c r="C104" s="41"/>
      <c r="D104" s="41"/>
      <c r="E104" s="41"/>
      <c r="F104" s="41"/>
      <c r="G104" s="41"/>
      <c r="H104" s="22"/>
      <c r="I104" s="22"/>
      <c r="J104" s="37">
        <f ca="1">IF(AND(H104&lt;&gt;"",I104&lt;&gt;""),IF($F$9=1,NETWORKDAYS(H104,I104),IF($F$9=3,I104-H104+1,NETWORKDAYS(H104,I104)+SUM(OFFSET($M$16,-2,MATCH(H104,$M$16:$IB$16,0)):OFFSET($M$16,-2,MATCH(I104,$M$16:$IB$16,0)-1)))),"")</f>
      </c>
      <c r="K104" s="37">
        <f ca="1" t="shared" si="13"/>
      </c>
      <c r="L104" s="37">
        <f t="shared" si="14"/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</row>
    <row r="105" spans="2:236" ht="15" customHeight="1">
      <c r="B105" s="21"/>
      <c r="C105" s="41"/>
      <c r="D105" s="41"/>
      <c r="E105" s="41"/>
      <c r="F105" s="41"/>
      <c r="G105" s="41"/>
      <c r="H105" s="22"/>
      <c r="I105" s="22"/>
      <c r="J105" s="37">
        <f ca="1">IF(AND(H105&lt;&gt;"",I105&lt;&gt;""),IF($F$9=1,NETWORKDAYS(H105,I105),IF($F$9=3,I105-H105+1,NETWORKDAYS(H105,I105)+SUM(OFFSET($M$16,-2,MATCH(H105,$M$16:$IB$16,0)):OFFSET($M$16,-2,MATCH(I105,$M$16:$IB$16,0)-1)))),"")</f>
      </c>
      <c r="K105" s="37">
        <f ca="1" t="shared" si="13"/>
      </c>
      <c r="L105" s="37">
        <f t="shared" si="14"/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</row>
    <row r="106" spans="2:236" ht="15" customHeight="1">
      <c r="B106" s="21"/>
      <c r="C106" s="41"/>
      <c r="D106" s="41"/>
      <c r="E106" s="41"/>
      <c r="F106" s="41"/>
      <c r="G106" s="41"/>
      <c r="H106" s="22"/>
      <c r="I106" s="22"/>
      <c r="J106" s="37">
        <f ca="1">IF(AND(H106&lt;&gt;"",I106&lt;&gt;""),IF($F$9=1,NETWORKDAYS(H106,I106),IF($F$9=3,I106-H106+1,NETWORKDAYS(H106,I106)+SUM(OFFSET($M$16,-2,MATCH(H106,$M$16:$IB$16,0)):OFFSET($M$16,-2,MATCH(I106,$M$16:$IB$16,0)-1)))),"")</f>
      </c>
      <c r="K106" s="37">
        <f ca="1" t="shared" si="13"/>
      </c>
      <c r="L106" s="37">
        <f t="shared" si="14"/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</row>
    <row r="107" spans="2:236" ht="15" customHeight="1">
      <c r="B107" s="21"/>
      <c r="C107" s="41"/>
      <c r="D107" s="41"/>
      <c r="E107" s="41"/>
      <c r="F107" s="41"/>
      <c r="G107" s="41"/>
      <c r="H107" s="22"/>
      <c r="I107" s="22"/>
      <c r="J107" s="37">
        <f ca="1">IF(AND(H107&lt;&gt;"",I107&lt;&gt;""),IF($F$9=1,NETWORKDAYS(H107,I107),IF($F$9=3,I107-H107+1,NETWORKDAYS(H107,I107)+SUM(OFFSET($M$16,-2,MATCH(H107,$M$16:$IB$16,0)):OFFSET($M$16,-2,MATCH(I107,$M$16:$IB$16,0)-1)))),"")</f>
      </c>
      <c r="K107" s="37">
        <f ca="1" t="shared" si="13"/>
      </c>
      <c r="L107" s="37">
        <f t="shared" si="14"/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</row>
    <row r="108" spans="2:236" ht="15" customHeight="1">
      <c r="B108" s="21"/>
      <c r="C108" s="41"/>
      <c r="D108" s="41"/>
      <c r="E108" s="41"/>
      <c r="F108" s="41"/>
      <c r="G108" s="41"/>
      <c r="H108" s="22"/>
      <c r="I108" s="22"/>
      <c r="J108" s="37">
        <f ca="1">IF(AND(H108&lt;&gt;"",I108&lt;&gt;""),IF($F$9=1,NETWORKDAYS(H108,I108),IF($F$9=3,I108-H108+1,NETWORKDAYS(H108,I108)+SUM(OFFSET($M$16,-2,MATCH(H108,$M$16:$IB$16,0)):OFFSET($M$16,-2,MATCH(I108,$M$16:$IB$16,0)-1)))),"")</f>
      </c>
      <c r="K108" s="37">
        <f ca="1" t="shared" si="13"/>
      </c>
      <c r="L108" s="37">
        <f t="shared" si="14"/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</row>
    <row r="109" spans="2:236" ht="15" customHeight="1">
      <c r="B109" s="21"/>
      <c r="C109" s="41"/>
      <c r="D109" s="41"/>
      <c r="E109" s="41"/>
      <c r="F109" s="41"/>
      <c r="G109" s="41"/>
      <c r="H109" s="22"/>
      <c r="I109" s="22"/>
      <c r="J109" s="37">
        <f ca="1">IF(AND(H109&lt;&gt;"",I109&lt;&gt;""),IF($F$9=1,NETWORKDAYS(H109,I109),IF($F$9=3,I109-H109+1,NETWORKDAYS(H109,I109)+SUM(OFFSET($M$16,-2,MATCH(H109,$M$16:$IB$16,0)):OFFSET($M$16,-2,MATCH(I109,$M$16:$IB$16,0)-1)))),"")</f>
      </c>
      <c r="K109" s="37">
        <f ca="1" t="shared" si="13"/>
      </c>
      <c r="L109" s="37">
        <f t="shared" si="14"/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</row>
    <row r="110" spans="2:236" ht="15" customHeight="1">
      <c r="B110" s="21"/>
      <c r="C110" s="41"/>
      <c r="D110" s="41"/>
      <c r="E110" s="41"/>
      <c r="F110" s="41"/>
      <c r="G110" s="41"/>
      <c r="H110" s="22"/>
      <c r="I110" s="22"/>
      <c r="J110" s="37">
        <f ca="1">IF(AND(H110&lt;&gt;"",I110&lt;&gt;""),IF($F$9=1,NETWORKDAYS(H110,I110),IF($F$9=3,I110-H110+1,NETWORKDAYS(H110,I110)+SUM(OFFSET($M$16,-2,MATCH(H110,$M$16:$IB$16,0)):OFFSET($M$16,-2,MATCH(I110,$M$16:$IB$16,0)-1)))),"")</f>
      </c>
      <c r="K110" s="37">
        <f ca="1" t="shared" si="13"/>
      </c>
      <c r="L110" s="37">
        <f t="shared" si="14"/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</row>
    <row r="111" spans="2:236" ht="15" customHeight="1">
      <c r="B111" s="21"/>
      <c r="C111" s="41"/>
      <c r="D111" s="41"/>
      <c r="E111" s="41"/>
      <c r="F111" s="41"/>
      <c r="G111" s="41"/>
      <c r="H111" s="22"/>
      <c r="I111" s="22"/>
      <c r="J111" s="37">
        <f ca="1">IF(AND(H111&lt;&gt;"",I111&lt;&gt;""),IF($F$9=1,NETWORKDAYS(H111,I111),IF($F$9=3,I111-H111+1,NETWORKDAYS(H111,I111)+SUM(OFFSET($M$16,-2,MATCH(H111,$M$16:$IB$16,0)):OFFSET($M$16,-2,MATCH(I111,$M$16:$IB$16,0)-1)))),"")</f>
      </c>
      <c r="K111" s="37">
        <f ca="1" t="shared" si="13"/>
      </c>
      <c r="L111" s="37">
        <f t="shared" si="14"/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</row>
    <row r="112" spans="2:236" ht="15" customHeight="1">
      <c r="B112" s="21"/>
      <c r="C112" s="41"/>
      <c r="D112" s="41"/>
      <c r="E112" s="41"/>
      <c r="F112" s="41"/>
      <c r="G112" s="41"/>
      <c r="H112" s="22"/>
      <c r="I112" s="22"/>
      <c r="J112" s="37">
        <f ca="1">IF(AND(H112&lt;&gt;"",I112&lt;&gt;""),IF($F$9=1,NETWORKDAYS(H112,I112),IF($F$9=3,I112-H112+1,NETWORKDAYS(H112,I112)+SUM(OFFSET($M$16,-2,MATCH(H112,$M$16:$IB$16,0)):OFFSET($M$16,-2,MATCH(I112,$M$16:$IB$16,0)-1)))),"")</f>
      </c>
      <c r="K112" s="37">
        <f ca="1" t="shared" si="13"/>
      </c>
      <c r="L112" s="37">
        <f t="shared" si="14"/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</row>
    <row r="113" spans="2:236" ht="15" customHeight="1">
      <c r="B113" s="21"/>
      <c r="C113" s="41"/>
      <c r="D113" s="41"/>
      <c r="E113" s="41"/>
      <c r="F113" s="41"/>
      <c r="G113" s="41"/>
      <c r="H113" s="22"/>
      <c r="I113" s="22"/>
      <c r="J113" s="37">
        <f ca="1">IF(AND(H113&lt;&gt;"",I113&lt;&gt;""),IF($F$9=1,NETWORKDAYS(H113,I113),IF($F$9=3,I113-H113+1,NETWORKDAYS(H113,I113)+SUM(OFFSET($M$16,-2,MATCH(H113,$M$16:$IB$16,0)):OFFSET($M$16,-2,MATCH(I113,$M$16:$IB$16,0)-1)))),"")</f>
      </c>
      <c r="K113" s="37">
        <f ca="1" t="shared" si="13"/>
      </c>
      <c r="L113" s="37">
        <f t="shared" si="14"/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</row>
    <row r="114" spans="2:236" ht="15" customHeight="1">
      <c r="B114" s="21"/>
      <c r="C114" s="41"/>
      <c r="D114" s="41"/>
      <c r="E114" s="41"/>
      <c r="F114" s="41"/>
      <c r="G114" s="41"/>
      <c r="H114" s="22"/>
      <c r="I114" s="22"/>
      <c r="J114" s="37">
        <f ca="1">IF(AND(H114&lt;&gt;"",I114&lt;&gt;""),IF($F$9=1,NETWORKDAYS(H114,I114),IF($F$9=3,I114-H114+1,NETWORKDAYS(H114,I114)+SUM(OFFSET($M$16,-2,MATCH(H114,$M$16:$IB$16,0)):OFFSET($M$16,-2,MATCH(I114,$M$16:$IB$16,0)-1)))),"")</f>
      </c>
      <c r="K114" s="37">
        <f ca="1" t="shared" si="13"/>
      </c>
      <c r="L114" s="37">
        <f t="shared" si="14"/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</row>
    <row r="115" spans="2:236" ht="15" customHeight="1">
      <c r="B115" s="21"/>
      <c r="C115" s="41"/>
      <c r="D115" s="41"/>
      <c r="E115" s="41"/>
      <c r="F115" s="41"/>
      <c r="G115" s="41"/>
      <c r="H115" s="22"/>
      <c r="I115" s="22"/>
      <c r="J115" s="37">
        <f ca="1">IF(AND(H115&lt;&gt;"",I115&lt;&gt;""),IF($F$9=1,NETWORKDAYS(H115,I115),IF($F$9=3,I115-H115+1,NETWORKDAYS(H115,I115)+SUM(OFFSET($M$16,-2,MATCH(H115,$M$16:$IB$16,0)):OFFSET($M$16,-2,MATCH(I115,$M$16:$IB$16,0)-1)))),"")</f>
      </c>
      <c r="K115" s="37">
        <f ca="1" t="shared" si="13"/>
      </c>
      <c r="L115" s="37">
        <f t="shared" si="14"/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</row>
    <row r="116" spans="2:236" ht="15" customHeight="1">
      <c r="B116" s="21"/>
      <c r="C116" s="41"/>
      <c r="D116" s="41"/>
      <c r="E116" s="41"/>
      <c r="F116" s="41"/>
      <c r="G116" s="41"/>
      <c r="H116" s="22"/>
      <c r="I116" s="22"/>
      <c r="J116" s="37">
        <f ca="1">IF(AND(H116&lt;&gt;"",I116&lt;&gt;""),IF($F$9=1,NETWORKDAYS(H116,I116),IF($F$9=3,I116-H116+1,NETWORKDAYS(H116,I116)+SUM(OFFSET($M$16,-2,MATCH(H116,$M$16:$IB$16,0)):OFFSET($M$16,-2,MATCH(I116,$M$16:$IB$16,0)-1)))),"")</f>
      </c>
      <c r="K116" s="37">
        <f ca="1" t="shared" si="13"/>
      </c>
      <c r="L116" s="37">
        <f t="shared" si="14"/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</row>
    <row r="117" spans="2:236" ht="15" customHeight="1">
      <c r="B117" s="23"/>
      <c r="C117" s="40"/>
      <c r="D117" s="40"/>
      <c r="E117" s="40"/>
      <c r="F117" s="40"/>
      <c r="G117" s="40"/>
      <c r="H117" s="24"/>
      <c r="I117" s="24"/>
      <c r="J117" s="38">
        <f ca="1">IF(AND(H117&lt;&gt;"",I117&lt;&gt;""),IF($F$9=1,NETWORKDAYS(H117,I117),IF($F$9=3,I117-H117+1,NETWORKDAYS(H117,I117)+SUM(OFFSET($M$16,-2,MATCH(H117,$M$16:$IB$16,0)):OFFSET($M$16,-2,MATCH(I117,$M$16:$IB$16,0)-1)))),"")</f>
      </c>
      <c r="K117" s="38">
        <f ca="1" t="shared" si="13"/>
      </c>
      <c r="L117" s="38">
        <f t="shared" si="14"/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</row>
  </sheetData>
  <sheetProtection sheet="1" formatCells="0" formatColumns="0" formatRows="0" insertColumns="0" insertRows="0" insertHyperlinks="0" deleteColumns="0" deleteRows="0" sort="0" autoFilter="0" pivotTables="0"/>
  <mergeCells count="278">
    <mergeCell ref="B2:L2"/>
    <mergeCell ref="HB15:HG15"/>
    <mergeCell ref="HI15:HN15"/>
    <mergeCell ref="HP15:HU15"/>
    <mergeCell ref="EX15:FC15"/>
    <mergeCell ref="FE15:FJ15"/>
    <mergeCell ref="FL15:FQ15"/>
    <mergeCell ref="FS15:FX15"/>
    <mergeCell ref="DV15:EA15"/>
    <mergeCell ref="EC15:EH15"/>
    <mergeCell ref="CT15:CY15"/>
    <mergeCell ref="DA15:DF15"/>
    <mergeCell ref="DH15:DM15"/>
    <mergeCell ref="DO15:DT15"/>
    <mergeCell ref="HW15:IB15"/>
    <mergeCell ref="FZ15:GE15"/>
    <mergeCell ref="GG15:GL15"/>
    <mergeCell ref="GN15:GS15"/>
    <mergeCell ref="GU15:GZ15"/>
    <mergeCell ref="N15:S15"/>
    <mergeCell ref="U15:Z15"/>
    <mergeCell ref="AB15:AG15"/>
    <mergeCell ref="AI15:AN15"/>
    <mergeCell ref="BR15:BW15"/>
    <mergeCell ref="BY15:CD15"/>
    <mergeCell ref="HO13:HU13"/>
    <mergeCell ref="HV13:IB13"/>
    <mergeCell ref="AP15:AU15"/>
    <mergeCell ref="AW15:BB15"/>
    <mergeCell ref="BD15:BI15"/>
    <mergeCell ref="BK15:BP15"/>
    <mergeCell ref="CF15:CK15"/>
    <mergeCell ref="CM15:CR15"/>
    <mergeCell ref="EJ15:EO15"/>
    <mergeCell ref="EQ15:EV15"/>
    <mergeCell ref="FY13:GE13"/>
    <mergeCell ref="GF13:GL13"/>
    <mergeCell ref="GM13:GS13"/>
    <mergeCell ref="GT13:GZ13"/>
    <mergeCell ref="HA13:HG13"/>
    <mergeCell ref="HH13:HN13"/>
    <mergeCell ref="EI13:EO13"/>
    <mergeCell ref="EP13:EV13"/>
    <mergeCell ref="EW13:FC13"/>
    <mergeCell ref="FD13:FJ13"/>
    <mergeCell ref="FK13:FQ13"/>
    <mergeCell ref="FR13:FX13"/>
    <mergeCell ref="CS13:CY13"/>
    <mergeCell ref="CZ13:DF13"/>
    <mergeCell ref="DG13:DM13"/>
    <mergeCell ref="DN13:DT13"/>
    <mergeCell ref="DU13:EA13"/>
    <mergeCell ref="EB13:EH13"/>
    <mergeCell ref="BC13:BI13"/>
    <mergeCell ref="BJ13:BP13"/>
    <mergeCell ref="BQ13:BW13"/>
    <mergeCell ref="BX13:CD13"/>
    <mergeCell ref="CE13:CK13"/>
    <mergeCell ref="CL13:CR13"/>
    <mergeCell ref="M13:S13"/>
    <mergeCell ref="T13:Z13"/>
    <mergeCell ref="AA13:AG13"/>
    <mergeCell ref="AH13:AN13"/>
    <mergeCell ref="AO13:AU13"/>
    <mergeCell ref="AV13:BB13"/>
    <mergeCell ref="K13:K15"/>
    <mergeCell ref="L13:L15"/>
    <mergeCell ref="B13:B15"/>
    <mergeCell ref="C13:E15"/>
    <mergeCell ref="H13:H15"/>
    <mergeCell ref="F13:G15"/>
    <mergeCell ref="C17:E17"/>
    <mergeCell ref="F17:G17"/>
    <mergeCell ref="C18:E18"/>
    <mergeCell ref="F18:G18"/>
    <mergeCell ref="I13:I15"/>
    <mergeCell ref="J13:J15"/>
    <mergeCell ref="C21:E21"/>
    <mergeCell ref="F21:G21"/>
    <mergeCell ref="C22:E22"/>
    <mergeCell ref="F22:G22"/>
    <mergeCell ref="C19:E19"/>
    <mergeCell ref="F19:G19"/>
    <mergeCell ref="C20:E20"/>
    <mergeCell ref="F20:G20"/>
    <mergeCell ref="C25:E25"/>
    <mergeCell ref="F25:G25"/>
    <mergeCell ref="C26:E26"/>
    <mergeCell ref="F26:G26"/>
    <mergeCell ref="C23:E23"/>
    <mergeCell ref="F23:G23"/>
    <mergeCell ref="C24:E24"/>
    <mergeCell ref="F24:G24"/>
    <mergeCell ref="C29:E29"/>
    <mergeCell ref="F29:G29"/>
    <mergeCell ref="C30:E30"/>
    <mergeCell ref="F30:G30"/>
    <mergeCell ref="C27:E27"/>
    <mergeCell ref="F27:G27"/>
    <mergeCell ref="C28:E28"/>
    <mergeCell ref="F28:G28"/>
    <mergeCell ref="C33:E33"/>
    <mergeCell ref="F33:G33"/>
    <mergeCell ref="C34:E34"/>
    <mergeCell ref="F34:G34"/>
    <mergeCell ref="C31:E31"/>
    <mergeCell ref="F31:G31"/>
    <mergeCell ref="C32:E32"/>
    <mergeCell ref="F32:G32"/>
    <mergeCell ref="C37:E37"/>
    <mergeCell ref="F37:G37"/>
    <mergeCell ref="C38:E38"/>
    <mergeCell ref="F38:G38"/>
    <mergeCell ref="C35:E35"/>
    <mergeCell ref="F35:G35"/>
    <mergeCell ref="C36:E36"/>
    <mergeCell ref="F36:G36"/>
    <mergeCell ref="C41:E41"/>
    <mergeCell ref="F41:G41"/>
    <mergeCell ref="C42:E42"/>
    <mergeCell ref="F42:G42"/>
    <mergeCell ref="C39:E39"/>
    <mergeCell ref="F39:G39"/>
    <mergeCell ref="C40:E40"/>
    <mergeCell ref="F40:G40"/>
    <mergeCell ref="C45:E45"/>
    <mergeCell ref="F45:G45"/>
    <mergeCell ref="C46:E46"/>
    <mergeCell ref="F46:G46"/>
    <mergeCell ref="C43:E43"/>
    <mergeCell ref="F43:G43"/>
    <mergeCell ref="C44:E44"/>
    <mergeCell ref="F44:G44"/>
    <mergeCell ref="C49:E49"/>
    <mergeCell ref="F49:G49"/>
    <mergeCell ref="C50:E50"/>
    <mergeCell ref="F50:G50"/>
    <mergeCell ref="C47:E47"/>
    <mergeCell ref="F47:G47"/>
    <mergeCell ref="C48:E48"/>
    <mergeCell ref="F48:G48"/>
    <mergeCell ref="C53:E53"/>
    <mergeCell ref="F53:G53"/>
    <mergeCell ref="C54:E54"/>
    <mergeCell ref="F54:G54"/>
    <mergeCell ref="C51:E51"/>
    <mergeCell ref="F51:G51"/>
    <mergeCell ref="C52:E52"/>
    <mergeCell ref="F52:G52"/>
    <mergeCell ref="C57:E57"/>
    <mergeCell ref="F57:G57"/>
    <mergeCell ref="C58:E58"/>
    <mergeCell ref="F58:G58"/>
    <mergeCell ref="C55:E55"/>
    <mergeCell ref="F55:G55"/>
    <mergeCell ref="C56:E56"/>
    <mergeCell ref="F56:G56"/>
    <mergeCell ref="C61:E61"/>
    <mergeCell ref="F61:G61"/>
    <mergeCell ref="C62:E62"/>
    <mergeCell ref="F62:G62"/>
    <mergeCell ref="C59:E59"/>
    <mergeCell ref="F59:G59"/>
    <mergeCell ref="C60:E60"/>
    <mergeCell ref="F60:G60"/>
    <mergeCell ref="C65:E65"/>
    <mergeCell ref="F65:G65"/>
    <mergeCell ref="C66:E66"/>
    <mergeCell ref="F66:G66"/>
    <mergeCell ref="C63:E63"/>
    <mergeCell ref="F63:G63"/>
    <mergeCell ref="C64:E64"/>
    <mergeCell ref="F64:G64"/>
    <mergeCell ref="C69:E69"/>
    <mergeCell ref="F69:G69"/>
    <mergeCell ref="C70:E70"/>
    <mergeCell ref="F70:G70"/>
    <mergeCell ref="C67:E67"/>
    <mergeCell ref="F67:G67"/>
    <mergeCell ref="C68:E68"/>
    <mergeCell ref="F68:G68"/>
    <mergeCell ref="C73:E73"/>
    <mergeCell ref="F73:G73"/>
    <mergeCell ref="C74:E74"/>
    <mergeCell ref="F74:G74"/>
    <mergeCell ref="C71:E71"/>
    <mergeCell ref="F71:G71"/>
    <mergeCell ref="C72:E72"/>
    <mergeCell ref="F72:G72"/>
    <mergeCell ref="C77:E77"/>
    <mergeCell ref="F77:G77"/>
    <mergeCell ref="C78:E78"/>
    <mergeCell ref="F78:G78"/>
    <mergeCell ref="C75:E75"/>
    <mergeCell ref="F75:G75"/>
    <mergeCell ref="C76:E76"/>
    <mergeCell ref="F76:G76"/>
    <mergeCell ref="C81:E81"/>
    <mergeCell ref="F81:G81"/>
    <mergeCell ref="C82:E82"/>
    <mergeCell ref="F82:G82"/>
    <mergeCell ref="C79:E79"/>
    <mergeCell ref="F79:G79"/>
    <mergeCell ref="C80:E80"/>
    <mergeCell ref="F80:G80"/>
    <mergeCell ref="C85:E85"/>
    <mergeCell ref="F85:G85"/>
    <mergeCell ref="C86:E86"/>
    <mergeCell ref="F86:G86"/>
    <mergeCell ref="C83:E83"/>
    <mergeCell ref="F83:G83"/>
    <mergeCell ref="C84:E84"/>
    <mergeCell ref="F84:G84"/>
    <mergeCell ref="C89:E89"/>
    <mergeCell ref="F89:G89"/>
    <mergeCell ref="C90:E90"/>
    <mergeCell ref="F90:G90"/>
    <mergeCell ref="C87:E87"/>
    <mergeCell ref="F87:G87"/>
    <mergeCell ref="C88:E88"/>
    <mergeCell ref="F88:G88"/>
    <mergeCell ref="C93:E93"/>
    <mergeCell ref="F93:G93"/>
    <mergeCell ref="C94:E94"/>
    <mergeCell ref="F94:G94"/>
    <mergeCell ref="C91:E91"/>
    <mergeCell ref="F91:G91"/>
    <mergeCell ref="C92:E92"/>
    <mergeCell ref="F92:G92"/>
    <mergeCell ref="C97:E97"/>
    <mergeCell ref="F97:G97"/>
    <mergeCell ref="C98:E98"/>
    <mergeCell ref="F98:G98"/>
    <mergeCell ref="C95:E95"/>
    <mergeCell ref="F95:G95"/>
    <mergeCell ref="C96:E96"/>
    <mergeCell ref="F96:G96"/>
    <mergeCell ref="C101:E101"/>
    <mergeCell ref="F101:G101"/>
    <mergeCell ref="C102:E102"/>
    <mergeCell ref="F102:G102"/>
    <mergeCell ref="C99:E99"/>
    <mergeCell ref="F99:G99"/>
    <mergeCell ref="C100:E100"/>
    <mergeCell ref="F100:G100"/>
    <mergeCell ref="C105:E105"/>
    <mergeCell ref="F105:G105"/>
    <mergeCell ref="C106:E106"/>
    <mergeCell ref="F106:G106"/>
    <mergeCell ref="C103:E103"/>
    <mergeCell ref="F103:G103"/>
    <mergeCell ref="C104:E104"/>
    <mergeCell ref="F104:G104"/>
    <mergeCell ref="C109:E109"/>
    <mergeCell ref="F109:G109"/>
    <mergeCell ref="C110:E110"/>
    <mergeCell ref="F110:G110"/>
    <mergeCell ref="C107:E107"/>
    <mergeCell ref="F107:G107"/>
    <mergeCell ref="C108:E108"/>
    <mergeCell ref="F108:G108"/>
    <mergeCell ref="F113:G113"/>
    <mergeCell ref="C114:E114"/>
    <mergeCell ref="F114:G114"/>
    <mergeCell ref="C111:E111"/>
    <mergeCell ref="F111:G111"/>
    <mergeCell ref="C112:E112"/>
    <mergeCell ref="F112:G112"/>
    <mergeCell ref="M2:W2"/>
    <mergeCell ref="X2:AH2"/>
    <mergeCell ref="AI2:AS2"/>
    <mergeCell ref="C117:E117"/>
    <mergeCell ref="F117:G117"/>
    <mergeCell ref="C115:E115"/>
    <mergeCell ref="F115:G115"/>
    <mergeCell ref="C116:E116"/>
    <mergeCell ref="F116:G116"/>
    <mergeCell ref="C113:E113"/>
  </mergeCells>
  <conditionalFormatting sqref="M16:IB16">
    <cfRule type="cellIs" priority="1" dxfId="11" operator="between" stopIfTrue="1">
      <formula>$E$7</formula>
      <formula>$H$7</formula>
    </cfRule>
    <cfRule type="cellIs" priority="2" dxfId="10" operator="equal" stopIfTrue="1">
      <formula>""</formula>
    </cfRule>
  </conditionalFormatting>
  <conditionalFormatting sqref="M13:IB13 M15:IB15">
    <cfRule type="cellIs" priority="3" dxfId="8" operator="equal" stopIfTrue="1">
      <formula>""</formula>
    </cfRule>
  </conditionalFormatting>
  <conditionalFormatting sqref="M14:IC14">
    <cfRule type="expression" priority="4" dxfId="8" stopIfTrue="1">
      <formula>M$16=""</formula>
    </cfRule>
  </conditionalFormatting>
  <conditionalFormatting sqref="M17:IB117">
    <cfRule type="expression" priority="5" dxfId="12" stopIfTrue="1">
      <formula>AND($H17&lt;&gt;"",$I17&lt;&gt;"",$F$10=1,M$16=TODAY())</formula>
    </cfRule>
    <cfRule type="expression" priority="6" dxfId="13" stopIfTrue="1">
      <formula>OR(AND($H17&lt;&gt;"",$I17&lt;&gt;"",$F$11=1,$F$9=2,WEEKDAY(M$16,2)=7),AND($H17&lt;&gt;"",$I17&lt;&gt;"",$F$11=1,$F$9=1,OR(WEEKDAY(M$16,2)=6,WEEKDAY(M$16,2)=7)))</formula>
    </cfRule>
    <cfRule type="expression" priority="7" dxfId="14" stopIfTrue="1">
      <formula>AND($H17&lt;&gt;"",$I17&lt;&gt;"",M$16&gt;=$H17,M$16&lt;=$I17)</formula>
    </cfRule>
  </conditionalFormatting>
  <conditionalFormatting sqref="B17:L117">
    <cfRule type="expression" priority="8" dxfId="15" stopIfTrue="1">
      <formula>AND($B17&lt;&gt;"",OR(MOD($B17,2)=0,MOD($B17+1,2)=0))</formula>
    </cfRule>
  </conditionalFormatting>
  <conditionalFormatting sqref="I7">
    <cfRule type="expression" priority="9" dxfId="0" stopIfTrue="1">
      <formula>$F$7=TRUE</formula>
    </cfRule>
  </conditionalFormatting>
  <conditionalFormatting sqref="H8">
    <cfRule type="expression" priority="10" dxfId="0" stopIfTrue="1">
      <formula>$F$8=TRUE</formula>
    </cfRule>
  </conditionalFormatting>
  <conditionalFormatting sqref="H7">
    <cfRule type="expression" priority="11" dxfId="0" stopIfTrue="1">
      <formula>$F$7=FALSE</formula>
    </cfRule>
  </conditionalFormatting>
  <conditionalFormatting sqref="I8">
    <cfRule type="expression" priority="12" dxfId="0" stopIfTrue="1">
      <formula>$F$8=FALSE</formula>
    </cfRule>
  </conditionalFormatting>
  <dataValidations count="3">
    <dataValidation type="date" allowBlank="1" showInputMessage="1" showErrorMessage="1" sqref="H7">
      <formula1>E7</formula1>
      <formula2>E7+224</formula2>
    </dataValidation>
    <dataValidation type="list" allowBlank="1" showInputMessage="1" showErrorMessage="1" sqref="I8">
      <formula1>"4,5,6,7,8,9,10,11,12,13,14,15,16,17,18,19,20,21,22,23,24,25,26,27,28,29,30,31,32"</formula1>
    </dataValidation>
    <dataValidation type="list" allowBlank="1" showInputMessage="1" showErrorMessage="1" sqref="E9">
      <formula1>"Monday - Friday, Monday - Saturday, Monday - Sunday"</formula1>
    </dataValidation>
  </dataValidations>
  <printOptions/>
  <pageMargins left="0.39" right="0.53" top="0.45" bottom="0.5" header="0.32" footer="0.35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user</cp:lastModifiedBy>
  <cp:lastPrinted>2009-06-28T14:00:20Z</cp:lastPrinted>
  <dcterms:created xsi:type="dcterms:W3CDTF">2009-03-30T13:58:47Z</dcterms:created>
  <dcterms:modified xsi:type="dcterms:W3CDTF">2016-03-18T02:18:25Z</dcterms:modified>
  <cp:category/>
  <cp:version/>
  <cp:contentType/>
  <cp:contentStatus/>
</cp:coreProperties>
</file>