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10" windowWidth="20775" windowHeight="11190"/>
  </bookViews>
  <sheets>
    <sheet name="Marketing Schedule" sheetId="1" r:id="rId1"/>
  </sheets>
  <calcPr calcId="145621"/>
</workbook>
</file>

<file path=xl/calcChain.xml><?xml version="1.0" encoding="utf-8"?>
<calcChain xmlns="http://schemas.openxmlformats.org/spreadsheetml/2006/main">
  <c r="H320" i="1" l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J1" i="1"/>
</calcChain>
</file>

<file path=xl/sharedStrings.xml><?xml version="1.0" encoding="utf-8"?>
<sst xmlns="http://schemas.openxmlformats.org/spreadsheetml/2006/main" count="3029" uniqueCount="510">
  <si>
    <t/>
  </si>
  <si>
    <t>Marketing Schedule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</si>
  <si>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</si>
  <si>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</si>
  <si>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</si>
  <si>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</si>
  <si>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</si>
  <si>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</si>
  <si>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</si>
  <si>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</si>
  <si>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</si>
  <si>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</si>
  <si>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</si>
  <si>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</si>
  <si>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</si>
  <si>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</si>
  <si>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</si>
  <si>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</si>
  <si>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</si>
  <si>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</si>
  <si>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</si>
  <si>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Objectives of plan</t>
  </si>
  <si>
    <t>Open</t>
  </si>
  <si>
    <t>Medium</t>
  </si>
  <si>
    <t>1.2</t>
  </si>
  <si>
    <t>Challenges of organization</t>
  </si>
  <si>
    <t>1.3</t>
  </si>
  <si>
    <t>Expectations if marketing plan was successful</t>
  </si>
  <si>
    <t>1.4</t>
  </si>
  <si>
    <t>Alignment</t>
  </si>
  <si>
    <t>1.5</t>
  </si>
  <si>
    <t>Mission</t>
  </si>
  <si>
    <t>2</t>
  </si>
  <si>
    <t>Target markets</t>
  </si>
  <si>
    <t>2.1</t>
  </si>
  <si>
    <t>Demographics</t>
  </si>
  <si>
    <t>2.2</t>
  </si>
  <si>
    <t>Lifestyle</t>
  </si>
  <si>
    <t>2.3</t>
  </si>
  <si>
    <t>Actions</t>
  </si>
  <si>
    <t>3</t>
  </si>
  <si>
    <t>Organization’s strategies and plans</t>
  </si>
  <si>
    <t>3.1</t>
  </si>
  <si>
    <t>New products, markets</t>
  </si>
  <si>
    <t>3.2</t>
  </si>
  <si>
    <t>Promotions</t>
  </si>
  <si>
    <t>3.3</t>
  </si>
  <si>
    <t>Expansion</t>
  </si>
  <si>
    <t>3.4</t>
  </si>
  <si>
    <t>Assessment</t>
  </si>
  <si>
    <t>3.5</t>
  </si>
  <si>
    <t>Current marketing efforts</t>
  </si>
  <si>
    <t>4</t>
  </si>
  <si>
    <t>Marketing metrics- performance/interactivity</t>
  </si>
  <si>
    <t>4.1</t>
  </si>
  <si>
    <t>Search Engine positioning (for keywords )</t>
  </si>
  <si>
    <t>4.2</t>
  </si>
  <si>
    <t>Analytics</t>
  </si>
  <si>
    <t>4.3</t>
  </si>
  <si>
    <t>Facebook Insights/ likes</t>
  </si>
  <si>
    <t>4.4</t>
  </si>
  <si>
    <t>Twitter activity</t>
  </si>
  <si>
    <t>5</t>
  </si>
  <si>
    <t>Industry analysis</t>
  </si>
  <si>
    <t>5.1</t>
  </si>
  <si>
    <t>SWOT situational analysis</t>
  </si>
  <si>
    <t>5.2</t>
  </si>
  <si>
    <t>Competitor analysis and environment</t>
  </si>
  <si>
    <t>5.3</t>
  </si>
  <si>
    <t>Consumer analysis (different behaviors of target markets )</t>
  </si>
  <si>
    <t>5.4</t>
  </si>
  <si>
    <t>Market research/Consumer insights</t>
  </si>
  <si>
    <t>5.5</t>
  </si>
  <si>
    <t>focus group</t>
  </si>
  <si>
    <t>5.6</t>
  </si>
  <si>
    <t>If service organization</t>
  </si>
  <si>
    <t>6</t>
  </si>
  <si>
    <t>Service blueprint</t>
  </si>
  <si>
    <t>6.1</t>
  </si>
  <si>
    <t>Service gap analysis</t>
  </si>
  <si>
    <t>6.2</t>
  </si>
  <si>
    <t>Summarize challenges</t>
  </si>
  <si>
    <t>7</t>
  </si>
  <si>
    <t>Brand Blueprint</t>
  </si>
  <si>
    <t>7.1</t>
  </si>
  <si>
    <t>Brand Personality– How to get your brand unstuck?</t>
  </si>
  <si>
    <t>7.2</t>
  </si>
  <si>
    <t>Current image, mindset, behavior</t>
  </si>
  <si>
    <t>7.3</t>
  </si>
  <si>
    <t>Desired behavior</t>
  </si>
  <si>
    <t>7.4</t>
  </si>
  <si>
    <t>Challenges to overcome</t>
  </si>
  <si>
    <t>7.5</t>
  </si>
  <si>
    <t>Brand Properties</t>
  </si>
  <si>
    <t>7.6</t>
  </si>
  <si>
    <t>Product/service features</t>
  </si>
  <si>
    <t>7.7</t>
  </si>
  <si>
    <t>Logo</t>
  </si>
  <si>
    <t>7.8</t>
  </si>
  <si>
    <t>Tagline</t>
  </si>
  <si>
    <t>8</t>
  </si>
  <si>
    <t>Brand Essence</t>
  </si>
  <si>
    <t>8.1</t>
  </si>
  <si>
    <t>Organizational touchstone</t>
  </si>
  <si>
    <t>8.2</t>
  </si>
  <si>
    <t>Customer insights and key benefit</t>
  </si>
  <si>
    <t>8.3</t>
  </si>
  <si>
    <t>Recommendations for Clarified Brand</t>
  </si>
  <si>
    <t>8.4</t>
  </si>
  <si>
    <t>Suggestions for Logo, Tagline</t>
  </si>
  <si>
    <t>8.5</t>
  </si>
  <si>
    <t>Brand Promise – 4-6 core elements of brand ( reflecting value / benefits)</t>
  </si>
  <si>
    <t>8.6</t>
  </si>
  <si>
    <t>Universal Selling Points (USP)</t>
  </si>
  <si>
    <t>8.7</t>
  </si>
  <si>
    <t>Value Proposition</t>
  </si>
  <si>
    <t>9</t>
  </si>
  <si>
    <t>Brand Blueprint Elements</t>
  </si>
  <si>
    <t>9.1</t>
  </si>
  <si>
    <t>Competitive context</t>
  </si>
  <si>
    <t>9.2</t>
  </si>
  <si>
    <t>9.3</t>
  </si>
  <si>
    <t>9.4</t>
  </si>
  <si>
    <t>9.5</t>
  </si>
  <si>
    <t>9.6</t>
  </si>
  <si>
    <t>9.7</t>
  </si>
  <si>
    <t>9.8</t>
  </si>
  <si>
    <t>Customer insights/benefit</t>
  </si>
  <si>
    <t>9.9</t>
  </si>
  <si>
    <t>Brand Recommendations (logo, tagline)</t>
  </si>
  <si>
    <t>9.10</t>
  </si>
  <si>
    <t>Brand Promise</t>
  </si>
  <si>
    <t>9.11</t>
  </si>
  <si>
    <t>Universal Selling Points</t>
  </si>
  <si>
    <t>9.12</t>
  </si>
  <si>
    <t>10</t>
  </si>
  <si>
    <t>Integrated Media Sample</t>
  </si>
  <si>
    <t>10.1</t>
  </si>
  <si>
    <t>Flyers/ brochures</t>
  </si>
  <si>
    <t>10.2</t>
  </si>
  <si>
    <t>YouTube -Video</t>
  </si>
  <si>
    <t>10.3</t>
  </si>
  <si>
    <t>Facebook</t>
  </si>
  <si>
    <t>10.4</t>
  </si>
  <si>
    <t>Twitter</t>
  </si>
  <si>
    <t>10.5</t>
  </si>
  <si>
    <t>Email blast</t>
  </si>
  <si>
    <t>10.6</t>
  </si>
  <si>
    <t>Blog</t>
  </si>
  <si>
    <t>10.7</t>
  </si>
  <si>
    <t>Social bookmarks</t>
  </si>
  <si>
    <t>10.8</t>
  </si>
  <si>
    <t>Pinterest</t>
  </si>
  <si>
    <t>10.9</t>
  </si>
  <si>
    <t>Instagram</t>
  </si>
  <si>
    <t>10.10</t>
  </si>
  <si>
    <t>TV/radio</t>
  </si>
  <si>
    <t>10.11</t>
  </si>
  <si>
    <t>Infographic</t>
  </si>
  <si>
    <t>10.12</t>
  </si>
  <si>
    <t>Newspaper</t>
  </si>
  <si>
    <t>10.13</t>
  </si>
  <si>
    <t>Posters</t>
  </si>
  <si>
    <t>10.14</t>
  </si>
  <si>
    <t>Newsletter ( online)</t>
  </si>
  <si>
    <t>10.15</t>
  </si>
  <si>
    <t>Personal networks</t>
  </si>
  <si>
    <t>10.16</t>
  </si>
  <si>
    <t>friends, family, org.</t>
  </si>
  <si>
    <t>10.17</t>
  </si>
  <si>
    <t>Local businesses</t>
  </si>
  <si>
    <t>10.18</t>
  </si>
  <si>
    <t>WOM friends</t>
  </si>
  <si>
    <t>10.19</t>
  </si>
  <si>
    <t>Events</t>
  </si>
  <si>
    <t>10.20</t>
  </si>
  <si>
    <t>Past participants/buyers</t>
  </si>
  <si>
    <t>10.21</t>
  </si>
  <si>
    <t>Partner organizations</t>
  </si>
  <si>
    <t>11</t>
  </si>
  <si>
    <t>Implementation (What resources)</t>
  </si>
  <si>
    <t>11.1</t>
  </si>
  <si>
    <t>staff</t>
  </si>
  <si>
    <t>11.2</t>
  </si>
  <si>
    <t>management</t>
  </si>
  <si>
    <t>11.3</t>
  </si>
  <si>
    <t>staff availability</t>
  </si>
  <si>
    <t>11.4</t>
  </si>
  <si>
    <t>expertise to implement the plan</t>
  </si>
  <si>
    <t>11.5</t>
  </si>
  <si>
    <t>outsource elements of plan (use outside vendors)</t>
  </si>
  <si>
    <t>11.6</t>
  </si>
  <si>
    <t>time</t>
  </si>
  <si>
    <t>11.7</t>
  </si>
  <si>
    <t>resources (financial)</t>
  </si>
  <si>
    <t>12</t>
  </si>
  <si>
    <t>Monitoring Evaluation</t>
  </si>
  <si>
    <t>12.1</t>
  </si>
  <si>
    <t>Monitoring metrics</t>
  </si>
  <si>
    <t>12.2</t>
  </si>
  <si>
    <t>Website - Google Analytics</t>
  </si>
  <si>
    <t>12.3</t>
  </si>
  <si>
    <t>Social media insights</t>
  </si>
  <si>
    <t>12.4</t>
  </si>
  <si>
    <t>Digital footprint changes</t>
  </si>
  <si>
    <t>12.5</t>
  </si>
  <si>
    <t>Company Alerts</t>
  </si>
  <si>
    <t>12.6</t>
  </si>
  <si>
    <t>Evaluation</t>
  </si>
  <si>
    <t>13</t>
  </si>
  <si>
    <t>MEASURE results</t>
  </si>
  <si>
    <t>13.1</t>
  </si>
  <si>
    <t>Determine Return on Investment (ROI) or Social ROI (SROI)</t>
  </si>
  <si>
    <t>13.2</t>
  </si>
  <si>
    <t>Sustainability</t>
  </si>
  <si>
    <t>13.3</t>
  </si>
  <si>
    <t>Plan for ongoing feedback from target markets</t>
  </si>
  <si>
    <t>13.4</t>
  </si>
  <si>
    <t>Innovate digital media and distribution channels</t>
  </si>
  <si>
    <t>13.5</t>
  </si>
  <si>
    <t>Adjust strategy to maximize efforts</t>
  </si>
  <si>
    <t>13.6</t>
  </si>
  <si>
    <t>Integrate Social Enterprise (digital tools throughout departments of organization to facilitate upward and downward communications)</t>
  </si>
  <si>
    <t>14</t>
  </si>
  <si>
    <t>Analysis and strategy</t>
  </si>
  <si>
    <t>14.1</t>
  </si>
  <si>
    <t>Company defined</t>
  </si>
  <si>
    <t>14.2</t>
  </si>
  <si>
    <t>Your mission</t>
  </si>
  <si>
    <t>14.3</t>
  </si>
  <si>
    <t>Your vision</t>
  </si>
  <si>
    <t>14.4</t>
  </si>
  <si>
    <t>Target audience</t>
  </si>
  <si>
    <t>14.5</t>
  </si>
  <si>
    <t>Your message</t>
  </si>
  <si>
    <t>14.6</t>
  </si>
  <si>
    <t>Strengths defined</t>
  </si>
  <si>
    <t>14.7</t>
  </si>
  <si>
    <t>Weaknesses defined</t>
  </si>
  <si>
    <t>15</t>
  </si>
  <si>
    <t>Social media marketing (budget)</t>
  </si>
  <si>
    <t>15.1</t>
  </si>
  <si>
    <t>Human resources - cost</t>
  </si>
  <si>
    <t>15.2</t>
  </si>
  <si>
    <t>Advertising</t>
  </si>
  <si>
    <t>15.3</t>
  </si>
  <si>
    <t>15.4</t>
  </si>
  <si>
    <t>Agency fees / retainer</t>
  </si>
  <si>
    <t>15.5</t>
  </si>
  <si>
    <t>Hardware</t>
  </si>
  <si>
    <t>15.6</t>
  </si>
  <si>
    <t>Content creation</t>
  </si>
  <si>
    <t>15.7</t>
  </si>
  <si>
    <t>Content management</t>
  </si>
  <si>
    <t>15.8</t>
  </si>
  <si>
    <t>Licensed content</t>
  </si>
  <si>
    <t>15.9</t>
  </si>
  <si>
    <t>Software licenses</t>
  </si>
  <si>
    <t>15.10</t>
  </si>
  <si>
    <t>Graphic design</t>
  </si>
  <si>
    <t>15.11</t>
  </si>
  <si>
    <t>Video production</t>
  </si>
  <si>
    <t>16</t>
  </si>
  <si>
    <t>Competitive analysis</t>
  </si>
  <si>
    <t>16.1</t>
  </si>
  <si>
    <t>Your company's competitive edge</t>
  </si>
  <si>
    <t>16.2</t>
  </si>
  <si>
    <t>Competition defined</t>
  </si>
  <si>
    <t>16.3</t>
  </si>
  <si>
    <t>Competition strengths</t>
  </si>
  <si>
    <t>16.4</t>
  </si>
  <si>
    <t>What your company can do differently</t>
  </si>
  <si>
    <t>16.5</t>
  </si>
  <si>
    <t>Potential roadblocks</t>
  </si>
  <si>
    <t>16.6</t>
  </si>
  <si>
    <t>Benefits</t>
  </si>
  <si>
    <t>17</t>
  </si>
  <si>
    <t>Plan</t>
  </si>
  <si>
    <t>17.1</t>
  </si>
  <si>
    <t>Journalists</t>
  </si>
  <si>
    <t>17.2</t>
  </si>
  <si>
    <t>Bloggers</t>
  </si>
  <si>
    <t>17.3</t>
  </si>
  <si>
    <t>Social media influencers</t>
  </si>
  <si>
    <t>17.4</t>
  </si>
  <si>
    <t>Social media interactors</t>
  </si>
  <si>
    <t>17.5</t>
  </si>
  <si>
    <t>Peers and partners</t>
  </si>
  <si>
    <t>17.6</t>
  </si>
  <si>
    <t>Cross promotions</t>
  </si>
  <si>
    <t>17.7</t>
  </si>
  <si>
    <t>Other</t>
  </si>
  <si>
    <t>17.8</t>
  </si>
  <si>
    <t>18</t>
  </si>
  <si>
    <t>Social media audit</t>
  </si>
  <si>
    <t>18.1</t>
  </si>
  <si>
    <t>18.1.1</t>
  </si>
  <si>
    <t>Link</t>
  </si>
  <si>
    <t>18.1.2</t>
  </si>
  <si>
    <t>Profile name</t>
  </si>
  <si>
    <t>18.1.3</t>
  </si>
  <si>
    <t>Followers</t>
  </si>
  <si>
    <t>18.1.4</t>
  </si>
  <si>
    <t>Date of last activity</t>
  </si>
  <si>
    <t>18.1.5</t>
  </si>
  <si>
    <t>Frequency of posts</t>
  </si>
  <si>
    <t>18.1.6</t>
  </si>
  <si>
    <t>Montly referral traffic</t>
  </si>
  <si>
    <t>18.1.7</t>
  </si>
  <si>
    <t>% of change (last year)</t>
  </si>
  <si>
    <t>18.1.8</t>
  </si>
  <si>
    <t>% of change (last month)</t>
  </si>
  <si>
    <t>18.1.9</t>
  </si>
  <si>
    <t>Clicks per post</t>
  </si>
  <si>
    <t>18.1.10</t>
  </si>
  <si>
    <t>Clicks per post (last month)</t>
  </si>
  <si>
    <t>18.1.11</t>
  </si>
  <si>
    <t>Clicks per post change</t>
  </si>
  <si>
    <t>18.1.12</t>
  </si>
  <si>
    <t>Facebook reach</t>
  </si>
  <si>
    <t>18.1.13</t>
  </si>
  <si>
    <t>Followers (today)</t>
  </si>
  <si>
    <t>18.1.14</t>
  </si>
  <si>
    <t>Followers (last month)</t>
  </si>
  <si>
    <t>18.1.15</t>
  </si>
  <si>
    <t>Followers change</t>
  </si>
  <si>
    <t>18.2</t>
  </si>
  <si>
    <t>INSTAGRAM</t>
  </si>
  <si>
    <t>18.2.1</t>
  </si>
  <si>
    <t>LINK</t>
  </si>
  <si>
    <t>18.2.2</t>
  </si>
  <si>
    <t>PROFILE NAME</t>
  </si>
  <si>
    <t>18.2.3</t>
  </si>
  <si>
    <t>FOLLOWERS</t>
  </si>
  <si>
    <t>18.2.4</t>
  </si>
  <si>
    <t>DATE OF LAST ACTIVITY</t>
  </si>
  <si>
    <t>18.2.5</t>
  </si>
  <si>
    <t>FREQUENCY OF POSTS</t>
  </si>
  <si>
    <t>18.2.6</t>
  </si>
  <si>
    <t>MONTLY REFERRAL TRAFFIC</t>
  </si>
  <si>
    <t>18.2.7</t>
  </si>
  <si>
    <t>% OF CHANGE (LAST YEAR)</t>
  </si>
  <si>
    <t>18.2.8</t>
  </si>
  <si>
    <t>% OF CHANGE (LAST MONTH)</t>
  </si>
  <si>
    <t>18.2.9</t>
  </si>
  <si>
    <t>CLICKS PER POST</t>
  </si>
  <si>
    <t>18.2.10</t>
  </si>
  <si>
    <t>CLICKS PER POST (LAST MONTH)</t>
  </si>
  <si>
    <t>18.2.11</t>
  </si>
  <si>
    <t>CLICKS PER POST CHANGE</t>
  </si>
  <si>
    <t>18.2.12</t>
  </si>
  <si>
    <t>FACEBOOK REACH</t>
  </si>
  <si>
    <t>18.2.13</t>
  </si>
  <si>
    <t>FOLLOWERS (TODAY)</t>
  </si>
  <si>
    <t>18.2.14</t>
  </si>
  <si>
    <t>FOLLOWERS (LAST MONTH)</t>
  </si>
  <si>
    <t>18.2.15</t>
  </si>
  <si>
    <t>FOLLOWERS CHANGE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</si>
  <si>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</si>
  <si>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</si>
  <si>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</si>
  <si>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</si>
  <si>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</si>
  <si>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</si>
  <si>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</si>
  <si>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</si>
  <si>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</si>
  <si>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</si>
  <si>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</si>
  <si>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</si>
  <si>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</si>
  <si>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</si>
  <si>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</si>
  <si>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</si>
  <si>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</si>
  <si>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</si>
  <si>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</si>
  <si>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</si>
  <si>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</si>
  <si>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</si>
  <si>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</si>
  <si>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</si>
  <si>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</si>
  <si>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</si>
  <si>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</si>
  <si>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</si>
  <si>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</si>
  <si>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</si>
  <si>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</si>
  <si>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</si>
  <si>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</si>
  <si>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</si>
  <si>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</si>
  <si>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GOOGLE+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</si>
  <si>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</si>
  <si>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</si>
  <si>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</si>
  <si>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</si>
  <si>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</si>
  <si>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</si>
  <si>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</si>
  <si>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</si>
  <si>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</si>
  <si>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</si>
  <si>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</si>
  <si>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</si>
  <si>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</si>
  <si>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</si>
  <si>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</si>
  <si>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</si>
  <si>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SNAPCHAT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</si>
  <si>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</si>
  <si>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</si>
  <si>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</si>
  <si>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</si>
  <si>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</si>
  <si>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</si>
  <si>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</si>
  <si>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</si>
  <si>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</si>
  <si>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</si>
  <si>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</si>
  <si>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</si>
  <si>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</si>
  <si>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</si>
  <si>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</si>
  <si>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</si>
  <si>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PINTEREST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</si>
  <si>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</si>
  <si>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</si>
  <si>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</si>
  <si>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</si>
  <si>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</si>
  <si>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</si>
  <si>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</si>
  <si>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</si>
  <si>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</si>
  <si>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</si>
  <si>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</si>
  <si>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</si>
  <si>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</si>
  <si>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</si>
  <si>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</si>
  <si>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</si>
  <si>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TUMBLR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</si>
  <si>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</si>
  <si>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</si>
  <si>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</si>
  <si>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</si>
  <si>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</si>
  <si>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</si>
  <si>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</si>
  <si>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</si>
  <si>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</si>
  <si>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</si>
  <si>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</si>
  <si>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</si>
  <si>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</si>
  <si>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18.8.14</t>
  </si>
  <si>
    <t>18.8.15</t>
  </si>
  <si>
    <t>18.9</t>
  </si>
  <si>
    <t>YOUTUBE</t>
  </si>
  <si>
    <t>18.9.1</t>
  </si>
  <si>
    <t>18.9.2</t>
  </si>
  <si>
    <t>18.9.3</t>
  </si>
  <si>
    <t>18.9.4</t>
  </si>
  <si>
    <t>18.9.5</t>
  </si>
  <si>
    <t>18.9.6</t>
  </si>
  <si>
    <t>18.9.7</t>
  </si>
  <si>
    <t>18.9.8</t>
  </si>
  <si>
    <t>18.9.9</t>
  </si>
  <si>
    <t>18.9.10</t>
  </si>
  <si>
    <t>18.9.11</t>
  </si>
  <si>
    <t>18.9.12</t>
  </si>
  <si>
    <t>18.9.13</t>
  </si>
  <si>
    <t>18.9.14</t>
  </si>
  <si>
    <t>18.9.15</t>
  </si>
  <si>
    <t>18.10</t>
  </si>
  <si>
    <t>OTHER</t>
  </si>
  <si>
    <t>18.10.1</t>
  </si>
  <si>
    <t>18.10.2</t>
  </si>
  <si>
    <t>18.10.3</t>
  </si>
  <si>
    <t>18.10.4</t>
  </si>
  <si>
    <t>18.10.5</t>
  </si>
  <si>
    <t>18.10.6</t>
  </si>
  <si>
    <t>18.10.7</t>
  </si>
  <si>
    <t>18.10.8</t>
  </si>
  <si>
    <t>18.10.9</t>
  </si>
  <si>
    <t>18.10.10</t>
  </si>
  <si>
    <t>18.10.11</t>
  </si>
  <si>
    <t>18.10.12</t>
  </si>
  <si>
    <t>18.10.13</t>
  </si>
  <si>
    <t>18.10.14</t>
  </si>
  <si>
    <t>18.10.15</t>
  </si>
  <si>
    <t>18.11</t>
  </si>
  <si>
    <t>18.11.1</t>
  </si>
  <si>
    <t>18.11.2</t>
  </si>
  <si>
    <t>18.11.3</t>
  </si>
  <si>
    <t>18.11.4</t>
  </si>
  <si>
    <t>18.11.5</t>
  </si>
  <si>
    <t>18.11.6</t>
  </si>
  <si>
    <t>18.11.7</t>
  </si>
  <si>
    <t>18.11.8</t>
  </si>
  <si>
    <t>18.11.9</t>
  </si>
  <si>
    <t>18.11.10</t>
  </si>
  <si>
    <t>18.11.11</t>
  </si>
  <si>
    <t>18.11.12</t>
  </si>
  <si>
    <t>18.11.13</t>
  </si>
  <si>
    <t>18.11.14</t>
  </si>
  <si>
    <t>18.11.15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</si>
</sst>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Calibri"/>
    </font>
    <font>
      <b/>
      <sz val="9"/>
      <color rgb="FF222222"/>
      <name val="Calibri"/>
    </font>
    <font>
      <b/>
      <sz val="11"/>
      <name val="Calibri"/>
    </font>
    <font>
      <sz val="11"/>
      <color rgb="FF88888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indent="3"/>
    </xf>
    <xf numFmtId="0" fontId="3" fillId="0" borderId="0" xfId="0" applyFont="1"/>
    <xf numFmtId="14" fontId="3" fillId="0" borderId="0" xfId="0" applyNumberFormat="1" applyFont="1"/>
    <xf numFmtId="0" fontId="0" fillId="5" borderId="0" xfId="0" applyFill="1" applyAlignment="1">
      <alignment indent="3"/>
    </xf>
    <xf numFmtId="14" fontId="0" fillId="0" borderId="0" xfId="0" applyNumberFormat="1"/>
    <xf numFmtId="0" fontId="3" fillId="6" borderId="0" xfId="0" applyFont="1" applyFill="1" applyAlignment="1">
      <alignment indent="3"/>
    </xf>
    <xf numFmtId="0" fontId="1" fillId="2" borderId="0" xfId="0" applyFont="1" applyFill="1" applyAlignment="1">
      <alignment vertical="center" indent="1"/>
    </xf>
    <xf numFmtId="14" fontId="1" fillId="2" borderId="0" xfId="0" applyNumberFormat="1" applyFont="1" applyFill="1" applyAlignment="1">
      <alignment vertical="center" indent="1"/>
    </xf>
    <xf numFmtId="0" fontId="3" fillId="0" borderId="0" xfId="0" applyFont="1"/>
    <xf numFmtId="0" fontId="0" fillId="0" borderId="0" xfId="0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tabSelected="1" zoomScale="85" zoomScaleNormal="85" workbookViewId="0">
      <selection activeCell="F330" sqref="F330"/>
    </sheetView>
  </sheetViews>
  <sheetFormatPr defaultRowHeight="15" x14ac:dyDescent="0.2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8" t="s">
        <v>1</v>
      </c>
      <c r="B1" s="8"/>
      <c r="C1" s="8"/>
      <c r="D1" s="8"/>
      <c r="E1" s="8"/>
      <c r="F1" s="8"/>
      <c r="G1" s="8"/>
      <c r="H1" s="8"/>
      <c r="I1" s="8"/>
      <c r="J1" s="9">
        <f ca="1">TODAY()</f>
        <v>44257</v>
      </c>
      <c r="K1" s="9"/>
      <c r="L1" s="9"/>
      <c r="M1" s="9"/>
      <c r="N1" s="9"/>
      <c r="O1" s="9"/>
      <c r="P1" s="9"/>
      <c r="Q1" s="9"/>
      <c r="R1" s="9"/>
    </row>
    <row r="2" spans="1:18" x14ac:dyDescent="0.25">
      <c r="A2" s="1" t="s">
        <v>2</v>
      </c>
      <c r="B2" s="1" t="s">
        <v>3</v>
      </c>
      <c r="C2" s="1" t="s">
        <v>0</v>
      </c>
      <c r="D2" s="1" t="s">
        <v>0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x14ac:dyDescent="0.25">
      <c r="A3" s="2" t="s">
        <v>0</v>
      </c>
      <c r="B3" s="3" t="s">
        <v>18</v>
      </c>
      <c r="C3" s="10" t="s">
        <v>19</v>
      </c>
      <c r="D3" s="10"/>
      <c r="E3" s="10"/>
      <c r="F3" s="3" t="s">
        <v>0</v>
      </c>
      <c r="G3" s="4">
        <f ca="1">TODAY()+1</f>
        <v>44258</v>
      </c>
      <c r="H3" s="4">
        <f ca="1">TODAY()+6</f>
        <v>44263</v>
      </c>
      <c r="I3" s="3" t="s">
        <v>0</v>
      </c>
      <c r="J3" s="3">
        <v>0</v>
      </c>
      <c r="K3" s="3">
        <v>24</v>
      </c>
      <c r="L3" s="3">
        <v>0</v>
      </c>
      <c r="M3" s="3">
        <v>0</v>
      </c>
      <c r="N3" s="3" t="s">
        <v>0</v>
      </c>
      <c r="O3" s="3" t="s">
        <v>0</v>
      </c>
      <c r="P3" s="3" t="s">
        <v>0</v>
      </c>
      <c r="Q3" s="3">
        <v>0</v>
      </c>
      <c r="R3" s="3">
        <v>0</v>
      </c>
    </row>
    <row r="4" spans="1:18" x14ac:dyDescent="0.25">
      <c r="A4" s="5" t="s">
        <v>0</v>
      </c>
      <c r="B4" t="s">
        <v>20</v>
      </c>
      <c r="C4" t="s">
        <v>0</v>
      </c>
      <c r="D4" s="11" t="s">
        <v>21</v>
      </c>
      <c r="E4" s="11"/>
      <c r="F4" t="s">
        <v>0</v>
      </c>
      <c r="G4" s="6">
        <f ca="1">TODAY()+1</f>
        <v>44258</v>
      </c>
      <c r="H4" s="6">
        <f ca="1">TODAY()+2</f>
        <v>44259</v>
      </c>
      <c r="I4" t="s">
        <v>0</v>
      </c>
      <c r="J4">
        <v>0</v>
      </c>
      <c r="K4">
        <v>8</v>
      </c>
      <c r="L4">
        <v>0</v>
      </c>
      <c r="M4">
        <v>0</v>
      </c>
      <c r="N4" t="s">
        <v>22</v>
      </c>
      <c r="O4" t="s">
        <v>23</v>
      </c>
      <c r="P4" t="s">
        <v>0</v>
      </c>
      <c r="Q4">
        <v>0</v>
      </c>
      <c r="R4">
        <v>0</v>
      </c>
    </row>
    <row r="5" spans="1:18" x14ac:dyDescent="0.25">
      <c r="A5" s="5" t="s">
        <v>0</v>
      </c>
      <c r="B5" t="s">
        <v>24</v>
      </c>
      <c r="C5" t="s">
        <v>0</v>
      </c>
      <c r="D5" s="11" t="s">
        <v>25</v>
      </c>
      <c r="E5" s="11"/>
      <c r="F5" t="s">
        <v>0</v>
      </c>
      <c r="G5" s="6">
        <f ca="1">TODAY()+2</f>
        <v>44259</v>
      </c>
      <c r="H5" s="6">
        <f ca="1">TODAY()+3</f>
        <v>44260</v>
      </c>
      <c r="I5" t="s">
        <v>0</v>
      </c>
      <c r="J5">
        <v>0</v>
      </c>
      <c r="K5">
        <v>8</v>
      </c>
      <c r="L5">
        <v>0</v>
      </c>
      <c r="M5">
        <v>0</v>
      </c>
      <c r="N5" t="s">
        <v>22</v>
      </c>
      <c r="O5" t="s">
        <v>23</v>
      </c>
      <c r="P5" t="s">
        <v>0</v>
      </c>
      <c r="Q5">
        <v>0</v>
      </c>
      <c r="R5">
        <v>0</v>
      </c>
    </row>
    <row r="6" spans="1:18" x14ac:dyDescent="0.25">
      <c r="A6" s="5" t="s">
        <v>0</v>
      </c>
      <c r="B6" t="s">
        <v>26</v>
      </c>
      <c r="C6" t="s">
        <v>0</v>
      </c>
      <c r="D6" s="11" t="s">
        <v>27</v>
      </c>
      <c r="E6" s="11"/>
      <c r="F6" t="s">
        <v>0</v>
      </c>
      <c r="G6" s="6">
        <f ca="1">TODAY()+3</f>
        <v>44260</v>
      </c>
      <c r="H6" s="6">
        <f ca="1">TODAY()+4</f>
        <v>44261</v>
      </c>
      <c r="I6" t="s">
        <v>0</v>
      </c>
      <c r="J6">
        <v>0</v>
      </c>
      <c r="K6">
        <v>8</v>
      </c>
      <c r="L6">
        <v>0</v>
      </c>
      <c r="M6">
        <v>0</v>
      </c>
      <c r="N6" t="s">
        <v>22</v>
      </c>
      <c r="O6" t="s">
        <v>23</v>
      </c>
      <c r="P6" t="s">
        <v>0</v>
      </c>
      <c r="Q6">
        <v>0</v>
      </c>
      <c r="R6">
        <v>0</v>
      </c>
    </row>
    <row r="7" spans="1:18" x14ac:dyDescent="0.25">
      <c r="A7" s="5" t="s">
        <v>0</v>
      </c>
      <c r="B7" t="s">
        <v>28</v>
      </c>
      <c r="C7" t="s">
        <v>0</v>
      </c>
      <c r="D7" s="11" t="s">
        <v>29</v>
      </c>
      <c r="E7" s="11"/>
      <c r="F7" t="s">
        <v>0</v>
      </c>
      <c r="G7" s="6">
        <f ca="1">TODAY()+4</f>
        <v>44261</v>
      </c>
      <c r="H7" s="6">
        <f ca="1">TODAY()+5</f>
        <v>44262</v>
      </c>
      <c r="I7" t="s">
        <v>0</v>
      </c>
      <c r="J7">
        <v>0</v>
      </c>
      <c r="K7">
        <v>0</v>
      </c>
      <c r="L7">
        <v>0</v>
      </c>
      <c r="M7">
        <v>0</v>
      </c>
      <c r="N7" t="s">
        <v>22</v>
      </c>
      <c r="O7" t="s">
        <v>23</v>
      </c>
      <c r="P7" t="s">
        <v>0</v>
      </c>
      <c r="Q7">
        <v>0</v>
      </c>
      <c r="R7">
        <v>0</v>
      </c>
    </row>
    <row r="8" spans="1:18" x14ac:dyDescent="0.25">
      <c r="A8" s="5" t="s">
        <v>0</v>
      </c>
      <c r="B8" t="s">
        <v>30</v>
      </c>
      <c r="C8" t="s">
        <v>0</v>
      </c>
      <c r="D8" s="11" t="s">
        <v>31</v>
      </c>
      <c r="E8" s="11"/>
      <c r="F8" t="s">
        <v>0</v>
      </c>
      <c r="G8" s="6">
        <f ca="1">TODAY()+5</f>
        <v>44262</v>
      </c>
      <c r="H8" s="6">
        <f ca="1">TODAY()+6</f>
        <v>44263</v>
      </c>
      <c r="I8" t="s">
        <v>0</v>
      </c>
      <c r="J8">
        <v>0</v>
      </c>
      <c r="K8">
        <v>0</v>
      </c>
      <c r="L8">
        <v>0</v>
      </c>
      <c r="M8">
        <v>0</v>
      </c>
      <c r="N8" t="s">
        <v>22</v>
      </c>
      <c r="O8" t="s">
        <v>23</v>
      </c>
      <c r="P8" t="s">
        <v>0</v>
      </c>
      <c r="Q8">
        <v>0</v>
      </c>
      <c r="R8">
        <v>0</v>
      </c>
    </row>
    <row r="9" spans="1:18" x14ac:dyDescent="0.25">
      <c r="A9" s="2" t="s">
        <v>0</v>
      </c>
      <c r="B9" s="3" t="s">
        <v>32</v>
      </c>
      <c r="C9" s="10" t="s">
        <v>33</v>
      </c>
      <c r="D9" s="10"/>
      <c r="E9" s="10"/>
      <c r="F9" s="3" t="s">
        <v>0</v>
      </c>
      <c r="G9" s="4">
        <f ca="1">TODAY()+7</f>
        <v>44264</v>
      </c>
      <c r="H9" s="4">
        <f ca="1">TODAY()+10</f>
        <v>44267</v>
      </c>
      <c r="I9" s="3" t="s">
        <v>0</v>
      </c>
      <c r="J9" s="3">
        <v>0</v>
      </c>
      <c r="K9" s="3">
        <v>24</v>
      </c>
      <c r="L9" s="3">
        <v>0</v>
      </c>
      <c r="M9" s="3">
        <v>0</v>
      </c>
      <c r="N9" s="3" t="s">
        <v>0</v>
      </c>
      <c r="O9" s="3" t="s">
        <v>0</v>
      </c>
      <c r="P9" s="3" t="s">
        <v>0</v>
      </c>
      <c r="Q9" s="3">
        <v>0</v>
      </c>
      <c r="R9" s="3">
        <v>0</v>
      </c>
    </row>
    <row r="10" spans="1:18" x14ac:dyDescent="0.25">
      <c r="A10" s="5" t="s">
        <v>0</v>
      </c>
      <c r="B10" t="s">
        <v>34</v>
      </c>
      <c r="C10" t="s">
        <v>0</v>
      </c>
      <c r="D10" s="11" t="s">
        <v>35</v>
      </c>
      <c r="E10" s="11"/>
      <c r="F10" t="s">
        <v>0</v>
      </c>
      <c r="G10" s="6">
        <f ca="1">TODAY()+7</f>
        <v>44264</v>
      </c>
      <c r="H10" s="6">
        <f ca="1">TODAY()+8</f>
        <v>44265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22</v>
      </c>
      <c r="O10" t="s">
        <v>23</v>
      </c>
      <c r="P10" t="s">
        <v>0</v>
      </c>
      <c r="Q10">
        <v>0</v>
      </c>
      <c r="R10">
        <v>0</v>
      </c>
    </row>
    <row r="11" spans="1:18" x14ac:dyDescent="0.25">
      <c r="A11" s="5" t="s">
        <v>0</v>
      </c>
      <c r="B11" t="s">
        <v>36</v>
      </c>
      <c r="C11" t="s">
        <v>0</v>
      </c>
      <c r="D11" s="11" t="s">
        <v>37</v>
      </c>
      <c r="E11" s="11"/>
      <c r="F11" t="s">
        <v>0</v>
      </c>
      <c r="G11" s="6">
        <f ca="1">TODAY()+8</f>
        <v>44265</v>
      </c>
      <c r="H11" s="6">
        <f ca="1">TODAY()+9</f>
        <v>44266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22</v>
      </c>
      <c r="O11" t="s">
        <v>23</v>
      </c>
      <c r="P11" t="s">
        <v>0</v>
      </c>
      <c r="Q11">
        <v>0</v>
      </c>
      <c r="R11">
        <v>0</v>
      </c>
    </row>
    <row r="12" spans="1:18" x14ac:dyDescent="0.25">
      <c r="A12" s="5" t="s">
        <v>0</v>
      </c>
      <c r="B12" t="s">
        <v>38</v>
      </c>
      <c r="C12" t="s">
        <v>0</v>
      </c>
      <c r="D12" s="11" t="s">
        <v>39</v>
      </c>
      <c r="E12" s="11"/>
      <c r="F12" t="s">
        <v>0</v>
      </c>
      <c r="G12" s="6">
        <f ca="1">TODAY()+9</f>
        <v>44266</v>
      </c>
      <c r="H12" s="6">
        <f ca="1">TODAY()+10</f>
        <v>44267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22</v>
      </c>
      <c r="O12" t="s">
        <v>23</v>
      </c>
      <c r="P12" t="s">
        <v>0</v>
      </c>
      <c r="Q12">
        <v>0</v>
      </c>
      <c r="R12">
        <v>0</v>
      </c>
    </row>
    <row r="13" spans="1:18" x14ac:dyDescent="0.25">
      <c r="A13" s="2" t="s">
        <v>0</v>
      </c>
      <c r="B13" s="3" t="s">
        <v>40</v>
      </c>
      <c r="C13" s="10" t="s">
        <v>41</v>
      </c>
      <c r="D13" s="10"/>
      <c r="E13" s="10"/>
      <c r="F13" s="3" t="s">
        <v>0</v>
      </c>
      <c r="G13" s="4">
        <f ca="1">TODAY()+11</f>
        <v>44268</v>
      </c>
      <c r="H13" s="4">
        <f ca="1">TODAY()+16</f>
        <v>44273</v>
      </c>
      <c r="I13" s="3" t="s">
        <v>0</v>
      </c>
      <c r="J13" s="3">
        <v>0</v>
      </c>
      <c r="K13" s="3">
        <v>24</v>
      </c>
      <c r="L13" s="3">
        <v>0</v>
      </c>
      <c r="M13" s="3">
        <v>0</v>
      </c>
      <c r="N13" s="3" t="s">
        <v>0</v>
      </c>
      <c r="O13" s="3" t="s">
        <v>0</v>
      </c>
      <c r="P13" s="3" t="s">
        <v>0</v>
      </c>
      <c r="Q13" s="3">
        <v>0</v>
      </c>
      <c r="R13" s="3">
        <v>0</v>
      </c>
    </row>
    <row r="14" spans="1:18" x14ac:dyDescent="0.25">
      <c r="A14" s="5" t="s">
        <v>0</v>
      </c>
      <c r="B14" t="s">
        <v>42</v>
      </c>
      <c r="C14" t="s">
        <v>0</v>
      </c>
      <c r="D14" s="11" t="s">
        <v>43</v>
      </c>
      <c r="E14" s="11"/>
      <c r="F14" t="s">
        <v>0</v>
      </c>
      <c r="G14" s="6">
        <f ca="1">TODAY()+11</f>
        <v>44268</v>
      </c>
      <c r="H14" s="6">
        <f ca="1">TODAY()+12</f>
        <v>44269</v>
      </c>
      <c r="I14" t="s">
        <v>0</v>
      </c>
      <c r="J14">
        <v>0</v>
      </c>
      <c r="K14">
        <v>0</v>
      </c>
      <c r="L14">
        <v>0</v>
      </c>
      <c r="M14">
        <v>0</v>
      </c>
      <c r="N14" t="s">
        <v>22</v>
      </c>
      <c r="O14" t="s">
        <v>23</v>
      </c>
      <c r="P14" t="s">
        <v>0</v>
      </c>
      <c r="Q14">
        <v>0</v>
      </c>
      <c r="R14">
        <v>0</v>
      </c>
    </row>
    <row r="15" spans="1:18" x14ac:dyDescent="0.25">
      <c r="A15" s="5" t="s">
        <v>0</v>
      </c>
      <c r="B15" t="s">
        <v>44</v>
      </c>
      <c r="C15" t="s">
        <v>0</v>
      </c>
      <c r="D15" s="11" t="s">
        <v>45</v>
      </c>
      <c r="E15" s="11"/>
      <c r="F15" t="s">
        <v>0</v>
      </c>
      <c r="G15" s="6">
        <f ca="1">TODAY()+12</f>
        <v>44269</v>
      </c>
      <c r="H15" s="6">
        <f ca="1">TODAY()+13</f>
        <v>44270</v>
      </c>
      <c r="I15" t="s">
        <v>0</v>
      </c>
      <c r="J15">
        <v>0</v>
      </c>
      <c r="K15">
        <v>0</v>
      </c>
      <c r="L15">
        <v>0</v>
      </c>
      <c r="M15">
        <v>0</v>
      </c>
      <c r="N15" t="s">
        <v>22</v>
      </c>
      <c r="O15" t="s">
        <v>23</v>
      </c>
      <c r="P15" t="s">
        <v>0</v>
      </c>
      <c r="Q15">
        <v>0</v>
      </c>
      <c r="R15">
        <v>0</v>
      </c>
    </row>
    <row r="16" spans="1:18" x14ac:dyDescent="0.25">
      <c r="A16" s="5" t="s">
        <v>0</v>
      </c>
      <c r="B16" t="s">
        <v>46</v>
      </c>
      <c r="C16" t="s">
        <v>0</v>
      </c>
      <c r="D16" s="11" t="s">
        <v>47</v>
      </c>
      <c r="E16" s="11"/>
      <c r="F16" t="s">
        <v>0</v>
      </c>
      <c r="G16" s="6">
        <f ca="1">TODAY()+13</f>
        <v>44270</v>
      </c>
      <c r="H16" s="6">
        <f ca="1">TODAY()+14</f>
        <v>44271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22</v>
      </c>
      <c r="O16" t="s">
        <v>23</v>
      </c>
      <c r="P16" t="s">
        <v>0</v>
      </c>
      <c r="Q16">
        <v>0</v>
      </c>
      <c r="R16">
        <v>0</v>
      </c>
    </row>
    <row r="17" spans="1:18" x14ac:dyDescent="0.25">
      <c r="A17" s="5" t="s">
        <v>0</v>
      </c>
      <c r="B17" t="s">
        <v>48</v>
      </c>
      <c r="C17" t="s">
        <v>0</v>
      </c>
      <c r="D17" s="11" t="s">
        <v>49</v>
      </c>
      <c r="E17" s="11"/>
      <c r="F17" t="s">
        <v>0</v>
      </c>
      <c r="G17" s="6">
        <f ca="1">TODAY()+14</f>
        <v>44271</v>
      </c>
      <c r="H17" s="6">
        <f ca="1">TODAY()+15</f>
        <v>44272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22</v>
      </c>
      <c r="O17" t="s">
        <v>23</v>
      </c>
      <c r="P17" t="s">
        <v>0</v>
      </c>
      <c r="Q17">
        <v>0</v>
      </c>
      <c r="R17">
        <v>0</v>
      </c>
    </row>
    <row r="18" spans="1:18" x14ac:dyDescent="0.25">
      <c r="A18" s="5" t="s">
        <v>0</v>
      </c>
      <c r="B18" t="s">
        <v>50</v>
      </c>
      <c r="C18" t="s">
        <v>0</v>
      </c>
      <c r="D18" s="11" t="s">
        <v>51</v>
      </c>
      <c r="E18" s="11"/>
      <c r="F18" t="s">
        <v>0</v>
      </c>
      <c r="G18" s="6">
        <f ca="1">TODAY()+15</f>
        <v>44272</v>
      </c>
      <c r="H18" s="6">
        <f ca="1">TODAY()+16</f>
        <v>44273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22</v>
      </c>
      <c r="O18" t="s">
        <v>23</v>
      </c>
      <c r="P18" t="s">
        <v>0</v>
      </c>
      <c r="Q18">
        <v>0</v>
      </c>
      <c r="R18">
        <v>0</v>
      </c>
    </row>
    <row r="19" spans="1:18" x14ac:dyDescent="0.25">
      <c r="A19" s="2" t="s">
        <v>0</v>
      </c>
      <c r="B19" s="3" t="s">
        <v>52</v>
      </c>
      <c r="C19" s="10" t="s">
        <v>53</v>
      </c>
      <c r="D19" s="10"/>
      <c r="E19" s="10"/>
      <c r="F19" s="3" t="s">
        <v>0</v>
      </c>
      <c r="G19" s="4">
        <f ca="1">TODAY()+17</f>
        <v>44274</v>
      </c>
      <c r="H19" s="4">
        <f ca="1">TODAY()+21</f>
        <v>44278</v>
      </c>
      <c r="I19" s="3" t="s">
        <v>0</v>
      </c>
      <c r="J19" s="3">
        <v>0</v>
      </c>
      <c r="K19" s="3">
        <v>16</v>
      </c>
      <c r="L19" s="3">
        <v>0</v>
      </c>
      <c r="M19" s="3">
        <v>0</v>
      </c>
      <c r="N19" s="3" t="s">
        <v>0</v>
      </c>
      <c r="O19" s="3" t="s">
        <v>0</v>
      </c>
      <c r="P19" s="3" t="s">
        <v>0</v>
      </c>
      <c r="Q19" s="3">
        <v>0</v>
      </c>
      <c r="R19" s="3">
        <v>0</v>
      </c>
    </row>
    <row r="20" spans="1:18" x14ac:dyDescent="0.25">
      <c r="A20" s="5" t="s">
        <v>0</v>
      </c>
      <c r="B20" t="s">
        <v>54</v>
      </c>
      <c r="C20" t="s">
        <v>0</v>
      </c>
      <c r="D20" s="11" t="s">
        <v>55</v>
      </c>
      <c r="E20" s="11"/>
      <c r="F20" t="s">
        <v>0</v>
      </c>
      <c r="G20" s="6">
        <f ca="1">TODAY()+17</f>
        <v>44274</v>
      </c>
      <c r="H20" s="6">
        <f ca="1">TODAY()+18</f>
        <v>44275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22</v>
      </c>
      <c r="O20" t="s">
        <v>23</v>
      </c>
      <c r="P20" t="s">
        <v>0</v>
      </c>
      <c r="Q20">
        <v>0</v>
      </c>
      <c r="R20">
        <v>0</v>
      </c>
    </row>
    <row r="21" spans="1:18" x14ac:dyDescent="0.25">
      <c r="A21" s="5" t="s">
        <v>0</v>
      </c>
      <c r="B21" t="s">
        <v>56</v>
      </c>
      <c r="C21" t="s">
        <v>0</v>
      </c>
      <c r="D21" s="11" t="s">
        <v>57</v>
      </c>
      <c r="E21" s="11"/>
      <c r="F21" t="s">
        <v>0</v>
      </c>
      <c r="G21" s="6">
        <f ca="1">TODAY()+18</f>
        <v>44275</v>
      </c>
      <c r="H21" s="6">
        <f ca="1">TODAY()+19</f>
        <v>44276</v>
      </c>
      <c r="I21" t="s">
        <v>0</v>
      </c>
      <c r="J21">
        <v>0</v>
      </c>
      <c r="K21">
        <v>0</v>
      </c>
      <c r="L21">
        <v>0</v>
      </c>
      <c r="M21">
        <v>0</v>
      </c>
      <c r="N21" t="s">
        <v>22</v>
      </c>
      <c r="O21" t="s">
        <v>23</v>
      </c>
      <c r="P21" t="s">
        <v>0</v>
      </c>
      <c r="Q21">
        <v>0</v>
      </c>
      <c r="R21">
        <v>0</v>
      </c>
    </row>
    <row r="22" spans="1:18" x14ac:dyDescent="0.25">
      <c r="A22" s="5" t="s">
        <v>0</v>
      </c>
      <c r="B22" t="s">
        <v>58</v>
      </c>
      <c r="C22" t="s">
        <v>0</v>
      </c>
      <c r="D22" s="11" t="s">
        <v>59</v>
      </c>
      <c r="E22" s="11"/>
      <c r="F22" t="s">
        <v>0</v>
      </c>
      <c r="G22" s="6">
        <f ca="1">TODAY()+19</f>
        <v>44276</v>
      </c>
      <c r="H22" s="6">
        <f ca="1">TODAY()+20</f>
        <v>44277</v>
      </c>
      <c r="I22" t="s">
        <v>0</v>
      </c>
      <c r="J22">
        <v>0</v>
      </c>
      <c r="K22">
        <v>0</v>
      </c>
      <c r="L22">
        <v>0</v>
      </c>
      <c r="M22">
        <v>0</v>
      </c>
      <c r="N22" t="s">
        <v>22</v>
      </c>
      <c r="O22" t="s">
        <v>23</v>
      </c>
      <c r="P22" t="s">
        <v>0</v>
      </c>
      <c r="Q22">
        <v>0</v>
      </c>
      <c r="R22">
        <v>0</v>
      </c>
    </row>
    <row r="23" spans="1:18" x14ac:dyDescent="0.25">
      <c r="A23" s="5" t="s">
        <v>0</v>
      </c>
      <c r="B23" t="s">
        <v>60</v>
      </c>
      <c r="C23" t="s">
        <v>0</v>
      </c>
      <c r="D23" s="11" t="s">
        <v>61</v>
      </c>
      <c r="E23" s="11"/>
      <c r="F23" t="s">
        <v>0</v>
      </c>
      <c r="G23" s="6">
        <f ca="1">TODAY()+20</f>
        <v>44277</v>
      </c>
      <c r="H23" s="6">
        <f ca="1">TODAY()+21</f>
        <v>44278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22</v>
      </c>
      <c r="O23" t="s">
        <v>23</v>
      </c>
      <c r="P23" t="s">
        <v>0</v>
      </c>
      <c r="Q23">
        <v>0</v>
      </c>
      <c r="R23">
        <v>0</v>
      </c>
    </row>
    <row r="24" spans="1:18" x14ac:dyDescent="0.25">
      <c r="A24" s="2" t="s">
        <v>0</v>
      </c>
      <c r="B24" s="3" t="s">
        <v>62</v>
      </c>
      <c r="C24" s="10" t="s">
        <v>63</v>
      </c>
      <c r="D24" s="10"/>
      <c r="E24" s="10"/>
      <c r="F24" s="3" t="s">
        <v>0</v>
      </c>
      <c r="G24" s="4">
        <f ca="1">TODAY()+22</f>
        <v>44279</v>
      </c>
      <c r="H24" s="4">
        <f ca="1">TODAY()+28</f>
        <v>44285</v>
      </c>
      <c r="I24" s="3" t="s">
        <v>0</v>
      </c>
      <c r="J24" s="3">
        <v>0</v>
      </c>
      <c r="K24" s="3">
        <v>32</v>
      </c>
      <c r="L24" s="3">
        <v>0</v>
      </c>
      <c r="M24" s="3">
        <v>0</v>
      </c>
      <c r="N24" s="3" t="s">
        <v>0</v>
      </c>
      <c r="O24" s="3" t="s">
        <v>0</v>
      </c>
      <c r="P24" s="3" t="s">
        <v>0</v>
      </c>
      <c r="Q24" s="3">
        <v>0</v>
      </c>
      <c r="R24" s="3">
        <v>0</v>
      </c>
    </row>
    <row r="25" spans="1:18" x14ac:dyDescent="0.25">
      <c r="A25" s="5" t="s">
        <v>0</v>
      </c>
      <c r="B25" t="s">
        <v>64</v>
      </c>
      <c r="C25" t="s">
        <v>0</v>
      </c>
      <c r="D25" s="11" t="s">
        <v>65</v>
      </c>
      <c r="E25" s="11"/>
      <c r="F25" t="s">
        <v>0</v>
      </c>
      <c r="G25" s="6">
        <f ca="1">TODAY()+22</f>
        <v>44279</v>
      </c>
      <c r="H25" s="6">
        <f ca="1">TODAY()+23</f>
        <v>44280</v>
      </c>
      <c r="I25" t="s">
        <v>0</v>
      </c>
      <c r="J25">
        <v>0</v>
      </c>
      <c r="K25">
        <v>8</v>
      </c>
      <c r="L25">
        <v>0</v>
      </c>
      <c r="M25">
        <v>0</v>
      </c>
      <c r="N25" t="s">
        <v>22</v>
      </c>
      <c r="O25" t="s">
        <v>23</v>
      </c>
      <c r="P25" t="s">
        <v>0</v>
      </c>
      <c r="Q25">
        <v>0</v>
      </c>
      <c r="R25">
        <v>0</v>
      </c>
    </row>
    <row r="26" spans="1:18" x14ac:dyDescent="0.25">
      <c r="A26" s="5" t="s">
        <v>0</v>
      </c>
      <c r="B26" t="s">
        <v>66</v>
      </c>
      <c r="C26" t="s">
        <v>0</v>
      </c>
      <c r="D26" s="11" t="s">
        <v>67</v>
      </c>
      <c r="E26" s="11"/>
      <c r="F26" t="s">
        <v>0</v>
      </c>
      <c r="G26" s="6">
        <f ca="1">TODAY()+23</f>
        <v>44280</v>
      </c>
      <c r="H26" s="6">
        <f ca="1">TODAY()+24</f>
        <v>44281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22</v>
      </c>
      <c r="O26" t="s">
        <v>23</v>
      </c>
      <c r="P26" t="s">
        <v>0</v>
      </c>
      <c r="Q26">
        <v>0</v>
      </c>
      <c r="R26">
        <v>0</v>
      </c>
    </row>
    <row r="27" spans="1:18" x14ac:dyDescent="0.25">
      <c r="A27" s="5" t="s">
        <v>0</v>
      </c>
      <c r="B27" t="s">
        <v>68</v>
      </c>
      <c r="C27" t="s">
        <v>0</v>
      </c>
      <c r="D27" s="11" t="s">
        <v>69</v>
      </c>
      <c r="E27" s="11"/>
      <c r="F27" t="s">
        <v>0</v>
      </c>
      <c r="G27" s="6">
        <f ca="1">TODAY()+24</f>
        <v>44281</v>
      </c>
      <c r="H27" s="6">
        <f ca="1">TODAY()+25</f>
        <v>44282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22</v>
      </c>
      <c r="O27" t="s">
        <v>23</v>
      </c>
      <c r="P27" t="s">
        <v>0</v>
      </c>
      <c r="Q27">
        <v>0</v>
      </c>
      <c r="R27">
        <v>0</v>
      </c>
    </row>
    <row r="28" spans="1:18" x14ac:dyDescent="0.25">
      <c r="A28" s="5" t="s">
        <v>0</v>
      </c>
      <c r="B28" t="s">
        <v>70</v>
      </c>
      <c r="C28" t="s">
        <v>0</v>
      </c>
      <c r="D28" s="11" t="s">
        <v>71</v>
      </c>
      <c r="E28" s="11"/>
      <c r="F28" t="s">
        <v>0</v>
      </c>
      <c r="G28" s="6">
        <f ca="1">TODAY()+25</f>
        <v>44282</v>
      </c>
      <c r="H28" s="6">
        <f ca="1">TODAY()+26</f>
        <v>44283</v>
      </c>
      <c r="I28" t="s">
        <v>0</v>
      </c>
      <c r="J28">
        <v>0</v>
      </c>
      <c r="K28">
        <v>0</v>
      </c>
      <c r="L28">
        <v>0</v>
      </c>
      <c r="M28">
        <v>0</v>
      </c>
      <c r="N28" t="s">
        <v>22</v>
      </c>
      <c r="O28" t="s">
        <v>23</v>
      </c>
      <c r="P28" t="s">
        <v>0</v>
      </c>
      <c r="Q28">
        <v>0</v>
      </c>
      <c r="R28">
        <v>0</v>
      </c>
    </row>
    <row r="29" spans="1:18" x14ac:dyDescent="0.25">
      <c r="A29" s="5" t="s">
        <v>0</v>
      </c>
      <c r="B29" t="s">
        <v>72</v>
      </c>
      <c r="C29" t="s">
        <v>0</v>
      </c>
      <c r="D29" s="11" t="s">
        <v>73</v>
      </c>
      <c r="E29" s="11"/>
      <c r="F29" t="s">
        <v>0</v>
      </c>
      <c r="G29" s="6">
        <f ca="1">TODAY()+26</f>
        <v>44283</v>
      </c>
      <c r="H29" s="6">
        <f ca="1">TODAY()+27</f>
        <v>44284</v>
      </c>
      <c r="I29" t="s">
        <v>0</v>
      </c>
      <c r="J29">
        <v>0</v>
      </c>
      <c r="K29">
        <v>0</v>
      </c>
      <c r="L29">
        <v>0</v>
      </c>
      <c r="M29">
        <v>0</v>
      </c>
      <c r="N29" t="s">
        <v>22</v>
      </c>
      <c r="O29" t="s">
        <v>23</v>
      </c>
      <c r="P29" t="s">
        <v>0</v>
      </c>
      <c r="Q29">
        <v>0</v>
      </c>
      <c r="R29">
        <v>0</v>
      </c>
    </row>
    <row r="30" spans="1:18" x14ac:dyDescent="0.25">
      <c r="A30" s="5" t="s">
        <v>0</v>
      </c>
      <c r="B30" t="s">
        <v>74</v>
      </c>
      <c r="C30" t="s">
        <v>0</v>
      </c>
      <c r="D30" s="11" t="s">
        <v>75</v>
      </c>
      <c r="E30" s="11"/>
      <c r="F30" t="s">
        <v>0</v>
      </c>
      <c r="G30" s="6">
        <f ca="1">TODAY()+27</f>
        <v>44284</v>
      </c>
      <c r="H30" s="6">
        <f ca="1">TODAY()+28</f>
        <v>44285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22</v>
      </c>
      <c r="O30" t="s">
        <v>23</v>
      </c>
      <c r="P30" t="s">
        <v>0</v>
      </c>
      <c r="Q30">
        <v>0</v>
      </c>
      <c r="R30">
        <v>0</v>
      </c>
    </row>
    <row r="31" spans="1:18" x14ac:dyDescent="0.25">
      <c r="A31" s="2" t="s">
        <v>0</v>
      </c>
      <c r="B31" s="3" t="s">
        <v>76</v>
      </c>
      <c r="C31" s="10" t="s">
        <v>77</v>
      </c>
      <c r="D31" s="10"/>
      <c r="E31" s="10"/>
      <c r="F31" s="3" t="s">
        <v>0</v>
      </c>
      <c r="G31" s="4">
        <f ca="1">TODAY()+29</f>
        <v>44286</v>
      </c>
      <c r="H31" s="4">
        <f ca="1">TODAY()+31</f>
        <v>44288</v>
      </c>
      <c r="I31" s="3" t="s">
        <v>0</v>
      </c>
      <c r="J31" s="3">
        <v>0</v>
      </c>
      <c r="K31" s="3">
        <v>16</v>
      </c>
      <c r="L31" s="3">
        <v>0</v>
      </c>
      <c r="M31" s="3">
        <v>0</v>
      </c>
      <c r="N31" s="3" t="s">
        <v>0</v>
      </c>
      <c r="O31" s="3" t="s">
        <v>0</v>
      </c>
      <c r="P31" s="3" t="s">
        <v>0</v>
      </c>
      <c r="Q31" s="3">
        <v>0</v>
      </c>
      <c r="R31" s="3">
        <v>0</v>
      </c>
    </row>
    <row r="32" spans="1:18" x14ac:dyDescent="0.25">
      <c r="A32" s="5" t="s">
        <v>0</v>
      </c>
      <c r="B32" t="s">
        <v>78</v>
      </c>
      <c r="C32" t="s">
        <v>0</v>
      </c>
      <c r="D32" s="11" t="s">
        <v>79</v>
      </c>
      <c r="E32" s="11"/>
      <c r="F32" t="s">
        <v>0</v>
      </c>
      <c r="G32" s="6">
        <f ca="1">TODAY()+29</f>
        <v>44286</v>
      </c>
      <c r="H32" s="6">
        <f ca="1">TODAY()+30</f>
        <v>44287</v>
      </c>
      <c r="I32" t="s">
        <v>0</v>
      </c>
      <c r="J32">
        <v>0</v>
      </c>
      <c r="K32">
        <v>8</v>
      </c>
      <c r="L32">
        <v>0</v>
      </c>
      <c r="M32">
        <v>0</v>
      </c>
      <c r="N32" t="s">
        <v>22</v>
      </c>
      <c r="O32" t="s">
        <v>23</v>
      </c>
      <c r="P32" t="s">
        <v>0</v>
      </c>
      <c r="Q32">
        <v>0</v>
      </c>
      <c r="R32">
        <v>0</v>
      </c>
    </row>
    <row r="33" spans="1:18" x14ac:dyDescent="0.25">
      <c r="A33" s="5" t="s">
        <v>0</v>
      </c>
      <c r="B33" t="s">
        <v>80</v>
      </c>
      <c r="C33" t="s">
        <v>0</v>
      </c>
      <c r="D33" s="11" t="s">
        <v>81</v>
      </c>
      <c r="E33" s="11"/>
      <c r="F33" t="s">
        <v>0</v>
      </c>
      <c r="G33" s="6">
        <f ca="1">TODAY()+30</f>
        <v>44287</v>
      </c>
      <c r="H33" s="6">
        <f ca="1">TODAY()+31</f>
        <v>44288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22</v>
      </c>
      <c r="O33" t="s">
        <v>23</v>
      </c>
      <c r="P33" t="s">
        <v>0</v>
      </c>
      <c r="Q33">
        <v>0</v>
      </c>
      <c r="R33">
        <v>0</v>
      </c>
    </row>
    <row r="34" spans="1:18" x14ac:dyDescent="0.25">
      <c r="A34" s="2" t="s">
        <v>0</v>
      </c>
      <c r="B34" s="3" t="s">
        <v>82</v>
      </c>
      <c r="C34" s="10" t="s">
        <v>83</v>
      </c>
      <c r="D34" s="10"/>
      <c r="E34" s="10"/>
      <c r="F34" s="3" t="s">
        <v>0</v>
      </c>
      <c r="G34" s="4">
        <f ca="1">TODAY()+32</f>
        <v>44289</v>
      </c>
      <c r="H34" s="4">
        <f ca="1">TODAY()+40</f>
        <v>44297</v>
      </c>
      <c r="I34" s="3" t="s">
        <v>0</v>
      </c>
      <c r="J34" s="3">
        <v>0</v>
      </c>
      <c r="K34" s="3">
        <v>40</v>
      </c>
      <c r="L34" s="3">
        <v>0</v>
      </c>
      <c r="M34" s="3">
        <v>0</v>
      </c>
      <c r="N34" s="3" t="s">
        <v>0</v>
      </c>
      <c r="O34" s="3" t="s">
        <v>0</v>
      </c>
      <c r="P34" s="3" t="s">
        <v>0</v>
      </c>
      <c r="Q34" s="3">
        <v>0</v>
      </c>
      <c r="R34" s="3">
        <v>0</v>
      </c>
    </row>
    <row r="35" spans="1:18" x14ac:dyDescent="0.25">
      <c r="A35" s="5" t="s">
        <v>0</v>
      </c>
      <c r="B35" t="s">
        <v>84</v>
      </c>
      <c r="C35" t="s">
        <v>0</v>
      </c>
      <c r="D35" s="11" t="s">
        <v>85</v>
      </c>
      <c r="E35" s="11"/>
      <c r="F35" t="s">
        <v>0</v>
      </c>
      <c r="G35" s="6">
        <f ca="1">TODAY()+32</f>
        <v>44289</v>
      </c>
      <c r="H35" s="6">
        <f ca="1">TODAY()+33</f>
        <v>44290</v>
      </c>
      <c r="I35" t="s">
        <v>0</v>
      </c>
      <c r="J35">
        <v>0</v>
      </c>
      <c r="K35">
        <v>0</v>
      </c>
      <c r="L35">
        <v>0</v>
      </c>
      <c r="M35">
        <v>0</v>
      </c>
      <c r="N35" t="s">
        <v>22</v>
      </c>
      <c r="O35" t="s">
        <v>23</v>
      </c>
      <c r="P35" t="s">
        <v>0</v>
      </c>
      <c r="Q35">
        <v>0</v>
      </c>
      <c r="R35">
        <v>0</v>
      </c>
    </row>
    <row r="36" spans="1:18" x14ac:dyDescent="0.25">
      <c r="A36" s="5" t="s">
        <v>0</v>
      </c>
      <c r="B36" t="s">
        <v>86</v>
      </c>
      <c r="C36" t="s">
        <v>0</v>
      </c>
      <c r="D36" s="11" t="s">
        <v>87</v>
      </c>
      <c r="E36" s="11"/>
      <c r="F36" t="s">
        <v>0</v>
      </c>
      <c r="G36" s="6">
        <f ca="1">TODAY()+33</f>
        <v>44290</v>
      </c>
      <c r="H36" s="6">
        <f ca="1">TODAY()+34</f>
        <v>44291</v>
      </c>
      <c r="I36" t="s">
        <v>0</v>
      </c>
      <c r="J36">
        <v>0</v>
      </c>
      <c r="K36">
        <v>0</v>
      </c>
      <c r="L36">
        <v>0</v>
      </c>
      <c r="M36">
        <v>0</v>
      </c>
      <c r="N36" t="s">
        <v>22</v>
      </c>
      <c r="O36" t="s">
        <v>23</v>
      </c>
      <c r="P36" t="s">
        <v>0</v>
      </c>
      <c r="Q36">
        <v>0</v>
      </c>
      <c r="R36">
        <v>0</v>
      </c>
    </row>
    <row r="37" spans="1:18" x14ac:dyDescent="0.25">
      <c r="A37" s="5" t="s">
        <v>0</v>
      </c>
      <c r="B37" t="s">
        <v>88</v>
      </c>
      <c r="C37" t="s">
        <v>0</v>
      </c>
      <c r="D37" s="11" t="s">
        <v>89</v>
      </c>
      <c r="E37" s="11"/>
      <c r="F37" t="s">
        <v>0</v>
      </c>
      <c r="G37" s="6">
        <f ca="1">TODAY()+34</f>
        <v>44291</v>
      </c>
      <c r="H37" s="6">
        <f ca="1">TODAY()+35</f>
        <v>44292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22</v>
      </c>
      <c r="O37" t="s">
        <v>23</v>
      </c>
      <c r="P37" t="s">
        <v>0</v>
      </c>
      <c r="Q37">
        <v>0</v>
      </c>
      <c r="R37">
        <v>0</v>
      </c>
    </row>
    <row r="38" spans="1:18" x14ac:dyDescent="0.25">
      <c r="A38" s="5" t="s">
        <v>0</v>
      </c>
      <c r="B38" t="s">
        <v>90</v>
      </c>
      <c r="C38" t="s">
        <v>0</v>
      </c>
      <c r="D38" s="11" t="s">
        <v>91</v>
      </c>
      <c r="E38" s="11"/>
      <c r="F38" t="s">
        <v>0</v>
      </c>
      <c r="G38" s="6">
        <f ca="1">TODAY()+35</f>
        <v>44292</v>
      </c>
      <c r="H38" s="6">
        <f ca="1">TODAY()+36</f>
        <v>44293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22</v>
      </c>
      <c r="O38" t="s">
        <v>23</v>
      </c>
      <c r="P38" t="s">
        <v>0</v>
      </c>
      <c r="Q38">
        <v>0</v>
      </c>
      <c r="R38">
        <v>0</v>
      </c>
    </row>
    <row r="39" spans="1:18" x14ac:dyDescent="0.25">
      <c r="A39" s="5" t="s">
        <v>0</v>
      </c>
      <c r="B39" t="s">
        <v>92</v>
      </c>
      <c r="C39" t="s">
        <v>0</v>
      </c>
      <c r="D39" s="11" t="s">
        <v>93</v>
      </c>
      <c r="E39" s="11"/>
      <c r="F39" t="s">
        <v>0</v>
      </c>
      <c r="G39" s="6">
        <f ca="1">TODAY()+36</f>
        <v>44293</v>
      </c>
      <c r="H39" s="6">
        <f ca="1">TODAY()+37</f>
        <v>44294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22</v>
      </c>
      <c r="O39" t="s">
        <v>23</v>
      </c>
      <c r="P39" t="s">
        <v>0</v>
      </c>
      <c r="Q39">
        <v>0</v>
      </c>
      <c r="R39">
        <v>0</v>
      </c>
    </row>
    <row r="40" spans="1:18" x14ac:dyDescent="0.25">
      <c r="A40" s="5" t="s">
        <v>0</v>
      </c>
      <c r="B40" t="s">
        <v>94</v>
      </c>
      <c r="C40" t="s">
        <v>0</v>
      </c>
      <c r="D40" s="11" t="s">
        <v>95</v>
      </c>
      <c r="E40" s="11"/>
      <c r="F40" t="s">
        <v>0</v>
      </c>
      <c r="G40" s="6">
        <f ca="1">TODAY()+37</f>
        <v>44294</v>
      </c>
      <c r="H40" s="6">
        <f ca="1">TODAY()+38</f>
        <v>44295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22</v>
      </c>
      <c r="O40" t="s">
        <v>23</v>
      </c>
      <c r="P40" t="s">
        <v>0</v>
      </c>
      <c r="Q40">
        <v>0</v>
      </c>
      <c r="R40">
        <v>0</v>
      </c>
    </row>
    <row r="41" spans="1:18" x14ac:dyDescent="0.25">
      <c r="A41" s="5" t="s">
        <v>0</v>
      </c>
      <c r="B41" t="s">
        <v>96</v>
      </c>
      <c r="C41" t="s">
        <v>0</v>
      </c>
      <c r="D41" s="11" t="s">
        <v>97</v>
      </c>
      <c r="E41" s="11"/>
      <c r="F41" t="s">
        <v>0</v>
      </c>
      <c r="G41" s="6">
        <f ca="1">TODAY()+38</f>
        <v>44295</v>
      </c>
      <c r="H41" s="6">
        <f ca="1">TODAY()+39</f>
        <v>44296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22</v>
      </c>
      <c r="O41" t="s">
        <v>23</v>
      </c>
      <c r="P41" t="s">
        <v>0</v>
      </c>
      <c r="Q41">
        <v>0</v>
      </c>
      <c r="R41">
        <v>0</v>
      </c>
    </row>
    <row r="42" spans="1:18" x14ac:dyDescent="0.25">
      <c r="A42" s="5" t="s">
        <v>0</v>
      </c>
      <c r="B42" t="s">
        <v>98</v>
      </c>
      <c r="C42" t="s">
        <v>0</v>
      </c>
      <c r="D42" s="11" t="s">
        <v>99</v>
      </c>
      <c r="E42" s="11"/>
      <c r="F42" t="s">
        <v>0</v>
      </c>
      <c r="G42" s="6">
        <f ca="1">TODAY()+39</f>
        <v>44296</v>
      </c>
      <c r="H42" s="6">
        <f ca="1">TODAY()+40</f>
        <v>44297</v>
      </c>
      <c r="I42" t="s">
        <v>0</v>
      </c>
      <c r="J42">
        <v>0</v>
      </c>
      <c r="K42">
        <v>0</v>
      </c>
      <c r="L42">
        <v>0</v>
      </c>
      <c r="M42">
        <v>0</v>
      </c>
      <c r="N42" t="s">
        <v>22</v>
      </c>
      <c r="O42" t="s">
        <v>23</v>
      </c>
      <c r="P42" t="s">
        <v>0</v>
      </c>
      <c r="Q42">
        <v>0</v>
      </c>
      <c r="R42">
        <v>0</v>
      </c>
    </row>
    <row r="43" spans="1:18" x14ac:dyDescent="0.25">
      <c r="A43" s="2" t="s">
        <v>0</v>
      </c>
      <c r="B43" s="3" t="s">
        <v>100</v>
      </c>
      <c r="C43" s="10" t="s">
        <v>101</v>
      </c>
      <c r="D43" s="10"/>
      <c r="E43" s="10"/>
      <c r="F43" s="3" t="s">
        <v>0</v>
      </c>
      <c r="G43" s="4">
        <f ca="1">TODAY()+41</f>
        <v>44298</v>
      </c>
      <c r="H43" s="4">
        <f ca="1">TODAY()+48</f>
        <v>44305</v>
      </c>
      <c r="I43" s="3" t="s">
        <v>0</v>
      </c>
      <c r="J43" s="3">
        <v>0</v>
      </c>
      <c r="K43" s="3">
        <v>40</v>
      </c>
      <c r="L43" s="3">
        <v>0</v>
      </c>
      <c r="M43" s="3">
        <v>0</v>
      </c>
      <c r="N43" s="3" t="s">
        <v>0</v>
      </c>
      <c r="O43" s="3" t="s">
        <v>0</v>
      </c>
      <c r="P43" s="3" t="s">
        <v>0</v>
      </c>
      <c r="Q43" s="3">
        <v>0</v>
      </c>
      <c r="R43" s="3">
        <v>0</v>
      </c>
    </row>
    <row r="44" spans="1:18" x14ac:dyDescent="0.25">
      <c r="A44" s="5" t="s">
        <v>0</v>
      </c>
      <c r="B44" t="s">
        <v>102</v>
      </c>
      <c r="C44" t="s">
        <v>0</v>
      </c>
      <c r="D44" s="11" t="s">
        <v>103</v>
      </c>
      <c r="E44" s="11"/>
      <c r="F44" t="s">
        <v>0</v>
      </c>
      <c r="G44" s="6">
        <f ca="1">TODAY()+41</f>
        <v>44298</v>
      </c>
      <c r="H44" s="6">
        <f ca="1">TODAY()+42</f>
        <v>44299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22</v>
      </c>
      <c r="O44" t="s">
        <v>23</v>
      </c>
      <c r="P44" t="s">
        <v>0</v>
      </c>
      <c r="Q44">
        <v>0</v>
      </c>
      <c r="R44">
        <v>0</v>
      </c>
    </row>
    <row r="45" spans="1:18" x14ac:dyDescent="0.25">
      <c r="A45" s="5" t="s">
        <v>0</v>
      </c>
      <c r="B45" t="s">
        <v>104</v>
      </c>
      <c r="C45" t="s">
        <v>0</v>
      </c>
      <c r="D45" s="11" t="s">
        <v>105</v>
      </c>
      <c r="E45" s="11"/>
      <c r="F45" t="s">
        <v>0</v>
      </c>
      <c r="G45" s="6">
        <f ca="1">TODAY()+42</f>
        <v>44299</v>
      </c>
      <c r="H45" s="6">
        <f ca="1">TODAY()+43</f>
        <v>44300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22</v>
      </c>
      <c r="O45" t="s">
        <v>23</v>
      </c>
      <c r="P45" t="s">
        <v>0</v>
      </c>
      <c r="Q45">
        <v>0</v>
      </c>
      <c r="R45">
        <v>0</v>
      </c>
    </row>
    <row r="46" spans="1:18" x14ac:dyDescent="0.25">
      <c r="A46" s="5" t="s">
        <v>0</v>
      </c>
      <c r="B46" t="s">
        <v>106</v>
      </c>
      <c r="C46" t="s">
        <v>0</v>
      </c>
      <c r="D46" s="11" t="s">
        <v>107</v>
      </c>
      <c r="E46" s="11"/>
      <c r="F46" t="s">
        <v>0</v>
      </c>
      <c r="G46" s="6">
        <f ca="1">TODAY()+43</f>
        <v>44300</v>
      </c>
      <c r="H46" s="6">
        <f ca="1">TODAY()+44</f>
        <v>44301</v>
      </c>
      <c r="I46" t="s">
        <v>0</v>
      </c>
      <c r="J46">
        <v>0</v>
      </c>
      <c r="K46">
        <v>8</v>
      </c>
      <c r="L46">
        <v>0</v>
      </c>
      <c r="M46">
        <v>0</v>
      </c>
      <c r="N46" t="s">
        <v>22</v>
      </c>
      <c r="O46" t="s">
        <v>23</v>
      </c>
      <c r="P46" t="s">
        <v>0</v>
      </c>
      <c r="Q46">
        <v>0</v>
      </c>
      <c r="R46">
        <v>0</v>
      </c>
    </row>
    <row r="47" spans="1:18" x14ac:dyDescent="0.25">
      <c r="A47" s="5" t="s">
        <v>0</v>
      </c>
      <c r="B47" t="s">
        <v>108</v>
      </c>
      <c r="C47" t="s">
        <v>0</v>
      </c>
      <c r="D47" s="11" t="s">
        <v>109</v>
      </c>
      <c r="E47" s="11"/>
      <c r="F47" t="s">
        <v>0</v>
      </c>
      <c r="G47" s="6">
        <f ca="1">TODAY()+44</f>
        <v>44301</v>
      </c>
      <c r="H47" s="6">
        <f ca="1">TODAY()+45</f>
        <v>44302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22</v>
      </c>
      <c r="O47" t="s">
        <v>23</v>
      </c>
      <c r="P47" t="s">
        <v>0</v>
      </c>
      <c r="Q47">
        <v>0</v>
      </c>
      <c r="R47">
        <v>0</v>
      </c>
    </row>
    <row r="48" spans="1:18" x14ac:dyDescent="0.25">
      <c r="A48" s="5" t="s">
        <v>0</v>
      </c>
      <c r="B48" t="s">
        <v>110</v>
      </c>
      <c r="C48" t="s">
        <v>0</v>
      </c>
      <c r="D48" s="11" t="s">
        <v>111</v>
      </c>
      <c r="E48" s="11"/>
      <c r="F48" t="s">
        <v>0</v>
      </c>
      <c r="G48" s="6">
        <f ca="1">TODAY()+45</f>
        <v>44302</v>
      </c>
      <c r="H48" s="6">
        <f ca="1">TODAY()+46</f>
        <v>44303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22</v>
      </c>
      <c r="O48" t="s">
        <v>23</v>
      </c>
      <c r="P48" t="s">
        <v>0</v>
      </c>
      <c r="Q48">
        <v>0</v>
      </c>
      <c r="R48">
        <v>0</v>
      </c>
    </row>
    <row r="49" spans="1:18" x14ac:dyDescent="0.25">
      <c r="A49" s="5" t="s">
        <v>0</v>
      </c>
      <c r="B49" t="s">
        <v>112</v>
      </c>
      <c r="C49" t="s">
        <v>0</v>
      </c>
      <c r="D49" s="11" t="s">
        <v>113</v>
      </c>
      <c r="E49" s="11"/>
      <c r="F49" t="s">
        <v>0</v>
      </c>
      <c r="G49" s="6">
        <f ca="1">TODAY()+46</f>
        <v>44303</v>
      </c>
      <c r="H49" s="6">
        <f ca="1">TODAY()+47</f>
        <v>44304</v>
      </c>
      <c r="I49" t="s">
        <v>0</v>
      </c>
      <c r="J49">
        <v>0</v>
      </c>
      <c r="K49">
        <v>0</v>
      </c>
      <c r="L49">
        <v>0</v>
      </c>
      <c r="M49">
        <v>0</v>
      </c>
      <c r="N49" t="s">
        <v>22</v>
      </c>
      <c r="O49" t="s">
        <v>23</v>
      </c>
      <c r="P49" t="s">
        <v>0</v>
      </c>
      <c r="Q49">
        <v>0</v>
      </c>
      <c r="R49">
        <v>0</v>
      </c>
    </row>
    <row r="50" spans="1:18" x14ac:dyDescent="0.25">
      <c r="A50" s="5" t="s">
        <v>0</v>
      </c>
      <c r="B50" t="s">
        <v>114</v>
      </c>
      <c r="C50" t="s">
        <v>0</v>
      </c>
      <c r="D50" s="11" t="s">
        <v>115</v>
      </c>
      <c r="E50" s="11"/>
      <c r="F50" t="s">
        <v>0</v>
      </c>
      <c r="G50" s="6">
        <f ca="1">TODAY()+47</f>
        <v>44304</v>
      </c>
      <c r="H50" s="6">
        <f ca="1">TODAY()+48</f>
        <v>44305</v>
      </c>
      <c r="I50" t="s">
        <v>0</v>
      </c>
      <c r="J50">
        <v>0</v>
      </c>
      <c r="K50">
        <v>0</v>
      </c>
      <c r="L50">
        <v>0</v>
      </c>
      <c r="M50">
        <v>0</v>
      </c>
      <c r="N50" t="s">
        <v>22</v>
      </c>
      <c r="O50" t="s">
        <v>23</v>
      </c>
      <c r="P50" t="s">
        <v>0</v>
      </c>
      <c r="Q50">
        <v>0</v>
      </c>
      <c r="R50">
        <v>0</v>
      </c>
    </row>
    <row r="51" spans="1:18" x14ac:dyDescent="0.25">
      <c r="A51" s="2" t="s">
        <v>0</v>
      </c>
      <c r="B51" s="3" t="s">
        <v>116</v>
      </c>
      <c r="C51" s="10" t="s">
        <v>117</v>
      </c>
      <c r="D51" s="10"/>
      <c r="E51" s="10"/>
      <c r="F51" s="3" t="s">
        <v>0</v>
      </c>
      <c r="G51" s="4">
        <f ca="1">TODAY()+49</f>
        <v>44306</v>
      </c>
      <c r="H51" s="4">
        <f ca="1">TODAY()+61</f>
        <v>44318</v>
      </c>
      <c r="I51" s="3" t="s">
        <v>0</v>
      </c>
      <c r="J51" s="3">
        <v>0</v>
      </c>
      <c r="K51" s="3">
        <v>72</v>
      </c>
      <c r="L51" s="3">
        <v>0</v>
      </c>
      <c r="M51" s="3">
        <v>0</v>
      </c>
      <c r="N51" s="3" t="s">
        <v>0</v>
      </c>
      <c r="O51" s="3" t="s">
        <v>0</v>
      </c>
      <c r="P51" s="3" t="s">
        <v>0</v>
      </c>
      <c r="Q51" s="3">
        <v>0</v>
      </c>
      <c r="R51" s="3">
        <v>0</v>
      </c>
    </row>
    <row r="52" spans="1:18" x14ac:dyDescent="0.25">
      <c r="A52" s="5" t="s">
        <v>0</v>
      </c>
      <c r="B52" t="s">
        <v>118</v>
      </c>
      <c r="C52" t="s">
        <v>0</v>
      </c>
      <c r="D52" s="11" t="s">
        <v>119</v>
      </c>
      <c r="E52" s="11"/>
      <c r="F52" t="s">
        <v>0</v>
      </c>
      <c r="G52" s="6">
        <f ca="1">TODAY()+49</f>
        <v>44306</v>
      </c>
      <c r="H52" s="6">
        <f ca="1">TODAY()+50</f>
        <v>44307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22</v>
      </c>
      <c r="O52" t="s">
        <v>23</v>
      </c>
      <c r="P52" t="s">
        <v>0</v>
      </c>
      <c r="Q52">
        <v>0</v>
      </c>
      <c r="R52">
        <v>0</v>
      </c>
    </row>
    <row r="53" spans="1:18" x14ac:dyDescent="0.25">
      <c r="A53" s="5" t="s">
        <v>0</v>
      </c>
      <c r="B53" t="s">
        <v>120</v>
      </c>
      <c r="C53" t="s">
        <v>0</v>
      </c>
      <c r="D53" s="11" t="s">
        <v>33</v>
      </c>
      <c r="E53" s="11"/>
      <c r="F53" t="s">
        <v>0</v>
      </c>
      <c r="G53" s="6">
        <f ca="1">TODAY()+50</f>
        <v>44307</v>
      </c>
      <c r="H53" s="6">
        <f ca="1">TODAY()+51</f>
        <v>44308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22</v>
      </c>
      <c r="O53" t="s">
        <v>23</v>
      </c>
      <c r="P53" t="s">
        <v>0</v>
      </c>
      <c r="Q53">
        <v>0</v>
      </c>
      <c r="R53">
        <v>0</v>
      </c>
    </row>
    <row r="54" spans="1:18" x14ac:dyDescent="0.25">
      <c r="A54" s="5" t="s">
        <v>0</v>
      </c>
      <c r="B54" t="s">
        <v>121</v>
      </c>
      <c r="C54" t="s">
        <v>0</v>
      </c>
      <c r="D54" s="11" t="s">
        <v>87</v>
      </c>
      <c r="E54" s="11"/>
      <c r="F54" t="s">
        <v>0</v>
      </c>
      <c r="G54" s="6">
        <f ca="1">TODAY()+51</f>
        <v>44308</v>
      </c>
      <c r="H54" s="6">
        <f ca="1">TODAY()+52</f>
        <v>44309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22</v>
      </c>
      <c r="O54" t="s">
        <v>23</v>
      </c>
      <c r="P54" t="s">
        <v>0</v>
      </c>
      <c r="Q54">
        <v>0</v>
      </c>
      <c r="R54">
        <v>0</v>
      </c>
    </row>
    <row r="55" spans="1:18" x14ac:dyDescent="0.25">
      <c r="A55" s="5" t="s">
        <v>0</v>
      </c>
      <c r="B55" t="s">
        <v>122</v>
      </c>
      <c r="C55" t="s">
        <v>0</v>
      </c>
      <c r="D55" s="11" t="s">
        <v>89</v>
      </c>
      <c r="E55" s="11"/>
      <c r="F55" t="s">
        <v>0</v>
      </c>
      <c r="G55" s="6">
        <f ca="1">TODAY()+52</f>
        <v>44309</v>
      </c>
      <c r="H55" s="6">
        <f ca="1">TODAY()+53</f>
        <v>44310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22</v>
      </c>
      <c r="O55" t="s">
        <v>23</v>
      </c>
      <c r="P55" t="s">
        <v>0</v>
      </c>
      <c r="Q55">
        <v>0</v>
      </c>
      <c r="R55">
        <v>0</v>
      </c>
    </row>
    <row r="56" spans="1:18" x14ac:dyDescent="0.25">
      <c r="A56" s="5" t="s">
        <v>0</v>
      </c>
      <c r="B56" t="s">
        <v>123</v>
      </c>
      <c r="C56" t="s">
        <v>0</v>
      </c>
      <c r="D56" s="11" t="s">
        <v>91</v>
      </c>
      <c r="E56" s="11"/>
      <c r="F56" t="s">
        <v>0</v>
      </c>
      <c r="G56" s="6">
        <f ca="1">TODAY()+53</f>
        <v>44310</v>
      </c>
      <c r="H56" s="6">
        <f ca="1">TODAY()+54</f>
        <v>44311</v>
      </c>
      <c r="I56" t="s">
        <v>0</v>
      </c>
      <c r="J56">
        <v>0</v>
      </c>
      <c r="K56">
        <v>0</v>
      </c>
      <c r="L56">
        <v>0</v>
      </c>
      <c r="M56">
        <v>0</v>
      </c>
      <c r="N56" t="s">
        <v>22</v>
      </c>
      <c r="O56" t="s">
        <v>23</v>
      </c>
      <c r="P56" t="s">
        <v>0</v>
      </c>
      <c r="Q56">
        <v>0</v>
      </c>
      <c r="R56">
        <v>0</v>
      </c>
    </row>
    <row r="57" spans="1:18" x14ac:dyDescent="0.25">
      <c r="A57" s="5" t="s">
        <v>0</v>
      </c>
      <c r="B57" t="s">
        <v>124</v>
      </c>
      <c r="C57" t="s">
        <v>0</v>
      </c>
      <c r="D57" s="11" t="s">
        <v>93</v>
      </c>
      <c r="E57" s="11"/>
      <c r="F57" t="s">
        <v>0</v>
      </c>
      <c r="G57" s="6">
        <f ca="1">TODAY()+54</f>
        <v>44311</v>
      </c>
      <c r="H57" s="6">
        <f ca="1">TODAY()+55</f>
        <v>44312</v>
      </c>
      <c r="I57" t="s">
        <v>0</v>
      </c>
      <c r="J57">
        <v>0</v>
      </c>
      <c r="K57">
        <v>0</v>
      </c>
      <c r="L57">
        <v>0</v>
      </c>
      <c r="M57">
        <v>0</v>
      </c>
      <c r="N57" t="s">
        <v>22</v>
      </c>
      <c r="O57" t="s">
        <v>23</v>
      </c>
      <c r="P57" t="s">
        <v>0</v>
      </c>
      <c r="Q57">
        <v>0</v>
      </c>
      <c r="R57">
        <v>0</v>
      </c>
    </row>
    <row r="58" spans="1:18" x14ac:dyDescent="0.25">
      <c r="A58" s="5" t="s">
        <v>0</v>
      </c>
      <c r="B58" t="s">
        <v>125</v>
      </c>
      <c r="C58" t="s">
        <v>0</v>
      </c>
      <c r="D58" s="11" t="s">
        <v>101</v>
      </c>
      <c r="E58" s="11"/>
      <c r="F58" t="s">
        <v>0</v>
      </c>
      <c r="G58" s="6">
        <f ca="1">TODAY()+55</f>
        <v>44312</v>
      </c>
      <c r="H58" s="6">
        <f ca="1">TODAY()+56</f>
        <v>44313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22</v>
      </c>
      <c r="O58" t="s">
        <v>23</v>
      </c>
      <c r="P58" t="s">
        <v>0</v>
      </c>
      <c r="Q58">
        <v>0</v>
      </c>
      <c r="R58">
        <v>0</v>
      </c>
    </row>
    <row r="59" spans="1:18" x14ac:dyDescent="0.25">
      <c r="A59" s="5" t="s">
        <v>0</v>
      </c>
      <c r="B59" t="s">
        <v>126</v>
      </c>
      <c r="C59" t="s">
        <v>0</v>
      </c>
      <c r="D59" s="11" t="s">
        <v>127</v>
      </c>
      <c r="E59" s="11"/>
      <c r="F59" t="s">
        <v>0</v>
      </c>
      <c r="G59" s="6">
        <f ca="1">TODAY()+56</f>
        <v>44313</v>
      </c>
      <c r="H59" s="6">
        <f ca="1">TODAY()+57</f>
        <v>44314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22</v>
      </c>
      <c r="O59" t="s">
        <v>23</v>
      </c>
      <c r="P59" t="s">
        <v>0</v>
      </c>
      <c r="Q59">
        <v>0</v>
      </c>
      <c r="R59">
        <v>0</v>
      </c>
    </row>
    <row r="60" spans="1:18" x14ac:dyDescent="0.25">
      <c r="A60" s="5" t="s">
        <v>0</v>
      </c>
      <c r="B60" t="s">
        <v>128</v>
      </c>
      <c r="C60" t="s">
        <v>0</v>
      </c>
      <c r="D60" s="11" t="s">
        <v>129</v>
      </c>
      <c r="E60" s="11"/>
      <c r="F60" t="s">
        <v>0</v>
      </c>
      <c r="G60" s="6">
        <f ca="1">TODAY()+57</f>
        <v>44314</v>
      </c>
      <c r="H60" s="6">
        <f ca="1">TODAY()+58</f>
        <v>44315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22</v>
      </c>
      <c r="O60" t="s">
        <v>23</v>
      </c>
      <c r="P60" t="s">
        <v>0</v>
      </c>
      <c r="Q60">
        <v>0</v>
      </c>
      <c r="R60">
        <v>0</v>
      </c>
    </row>
    <row r="61" spans="1:18" x14ac:dyDescent="0.25">
      <c r="A61" s="5" t="s">
        <v>0</v>
      </c>
      <c r="B61" t="s">
        <v>130</v>
      </c>
      <c r="C61" t="s">
        <v>0</v>
      </c>
      <c r="D61" s="11" t="s">
        <v>131</v>
      </c>
      <c r="E61" s="11"/>
      <c r="F61" t="s">
        <v>0</v>
      </c>
      <c r="G61" s="6">
        <f ca="1">TODAY()+58</f>
        <v>44315</v>
      </c>
      <c r="H61" s="6">
        <f ca="1">TODAY()+59</f>
        <v>44316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22</v>
      </c>
      <c r="O61" t="s">
        <v>23</v>
      </c>
      <c r="P61" t="s">
        <v>0</v>
      </c>
      <c r="Q61">
        <v>0</v>
      </c>
      <c r="R61">
        <v>0</v>
      </c>
    </row>
    <row r="62" spans="1:18" x14ac:dyDescent="0.25">
      <c r="A62" s="5" t="s">
        <v>0</v>
      </c>
      <c r="B62" t="s">
        <v>132</v>
      </c>
      <c r="C62" t="s">
        <v>0</v>
      </c>
      <c r="D62" s="11" t="s">
        <v>133</v>
      </c>
      <c r="E62" s="11"/>
      <c r="F62" t="s">
        <v>0</v>
      </c>
      <c r="G62" s="6">
        <f ca="1">TODAY()+59</f>
        <v>44316</v>
      </c>
      <c r="H62" s="6">
        <f ca="1">TODAY()+60</f>
        <v>44317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22</v>
      </c>
      <c r="O62" t="s">
        <v>23</v>
      </c>
      <c r="P62" t="s">
        <v>0</v>
      </c>
      <c r="Q62">
        <v>0</v>
      </c>
      <c r="R62">
        <v>0</v>
      </c>
    </row>
    <row r="63" spans="1:18" x14ac:dyDescent="0.25">
      <c r="A63" s="5" t="s">
        <v>0</v>
      </c>
      <c r="B63" t="s">
        <v>134</v>
      </c>
      <c r="C63" t="s">
        <v>0</v>
      </c>
      <c r="D63" s="11" t="s">
        <v>115</v>
      </c>
      <c r="E63" s="11"/>
      <c r="F63" t="s">
        <v>0</v>
      </c>
      <c r="G63" s="6">
        <f ca="1">TODAY()+60</f>
        <v>44317</v>
      </c>
      <c r="H63" s="6">
        <f ca="1">TODAY()+61</f>
        <v>44318</v>
      </c>
      <c r="I63" t="s">
        <v>0</v>
      </c>
      <c r="J63">
        <v>0</v>
      </c>
      <c r="K63">
        <v>0</v>
      </c>
      <c r="L63">
        <v>0</v>
      </c>
      <c r="M63">
        <v>0</v>
      </c>
      <c r="N63" t="s">
        <v>22</v>
      </c>
      <c r="O63" t="s">
        <v>23</v>
      </c>
      <c r="P63" t="s">
        <v>0</v>
      </c>
      <c r="Q63">
        <v>0</v>
      </c>
      <c r="R63">
        <v>0</v>
      </c>
    </row>
    <row r="64" spans="1:18" x14ac:dyDescent="0.25">
      <c r="A64" s="2" t="s">
        <v>0</v>
      </c>
      <c r="B64" s="3" t="s">
        <v>135</v>
      </c>
      <c r="C64" s="10" t="s">
        <v>136</v>
      </c>
      <c r="D64" s="10"/>
      <c r="E64" s="10"/>
      <c r="F64" s="3" t="s">
        <v>0</v>
      </c>
      <c r="G64" s="4">
        <f ca="1">TODAY()+62</f>
        <v>44319</v>
      </c>
      <c r="H64" s="4">
        <f ca="1">TODAY()+83</f>
        <v>44340</v>
      </c>
      <c r="I64" s="3" t="s">
        <v>0</v>
      </c>
      <c r="J64" s="3">
        <v>0</v>
      </c>
      <c r="K64" s="3">
        <v>120</v>
      </c>
      <c r="L64" s="3">
        <v>0</v>
      </c>
      <c r="M64" s="3">
        <v>0</v>
      </c>
      <c r="N64" s="3" t="s">
        <v>0</v>
      </c>
      <c r="O64" s="3" t="s">
        <v>0</v>
      </c>
      <c r="P64" s="3" t="s">
        <v>0</v>
      </c>
      <c r="Q64" s="3">
        <v>0</v>
      </c>
      <c r="R64" s="3">
        <v>0</v>
      </c>
    </row>
    <row r="65" spans="1:18" x14ac:dyDescent="0.25">
      <c r="A65" s="5" t="s">
        <v>0</v>
      </c>
      <c r="B65" t="s">
        <v>137</v>
      </c>
      <c r="C65" t="s">
        <v>0</v>
      </c>
      <c r="D65" s="11" t="s">
        <v>138</v>
      </c>
      <c r="E65" s="11"/>
      <c r="F65" t="s">
        <v>0</v>
      </c>
      <c r="G65" s="6">
        <f ca="1">TODAY()+62</f>
        <v>44319</v>
      </c>
      <c r="H65" s="6">
        <f ca="1">TODAY()+63</f>
        <v>44320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22</v>
      </c>
      <c r="O65" t="s">
        <v>23</v>
      </c>
      <c r="P65" t="s">
        <v>0</v>
      </c>
      <c r="Q65">
        <v>0</v>
      </c>
      <c r="R65">
        <v>0</v>
      </c>
    </row>
    <row r="66" spans="1:18" x14ac:dyDescent="0.25">
      <c r="A66" s="5" t="s">
        <v>0</v>
      </c>
      <c r="B66" t="s">
        <v>139</v>
      </c>
      <c r="C66" t="s">
        <v>0</v>
      </c>
      <c r="D66" s="11" t="s">
        <v>140</v>
      </c>
      <c r="E66" s="11"/>
      <c r="F66" t="s">
        <v>0</v>
      </c>
      <c r="G66" s="6">
        <f ca="1">TODAY()+63</f>
        <v>44320</v>
      </c>
      <c r="H66" s="6">
        <f ca="1">TODAY()+64</f>
        <v>44321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22</v>
      </c>
      <c r="O66" t="s">
        <v>23</v>
      </c>
      <c r="P66" t="s">
        <v>0</v>
      </c>
      <c r="Q66">
        <v>0</v>
      </c>
      <c r="R66">
        <v>0</v>
      </c>
    </row>
    <row r="67" spans="1:18" x14ac:dyDescent="0.25">
      <c r="A67" s="5" t="s">
        <v>0</v>
      </c>
      <c r="B67" t="s">
        <v>141</v>
      </c>
      <c r="C67" t="s">
        <v>0</v>
      </c>
      <c r="D67" s="11" t="s">
        <v>142</v>
      </c>
      <c r="E67" s="11"/>
      <c r="F67" t="s">
        <v>0</v>
      </c>
      <c r="G67" s="6">
        <f ca="1">TODAY()+64</f>
        <v>44321</v>
      </c>
      <c r="H67" s="6">
        <f ca="1">TODAY()+65</f>
        <v>44322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22</v>
      </c>
      <c r="O67" t="s">
        <v>23</v>
      </c>
      <c r="P67" t="s">
        <v>0</v>
      </c>
      <c r="Q67">
        <v>0</v>
      </c>
      <c r="R67">
        <v>0</v>
      </c>
    </row>
    <row r="68" spans="1:18" x14ac:dyDescent="0.25">
      <c r="A68" s="5" t="s">
        <v>0</v>
      </c>
      <c r="B68" t="s">
        <v>143</v>
      </c>
      <c r="C68" t="s">
        <v>0</v>
      </c>
      <c r="D68" s="11" t="s">
        <v>144</v>
      </c>
      <c r="E68" s="11"/>
      <c r="F68" t="s">
        <v>0</v>
      </c>
      <c r="G68" s="6">
        <f ca="1">TODAY()+65</f>
        <v>44322</v>
      </c>
      <c r="H68" s="6">
        <f ca="1">TODAY()+66</f>
        <v>44323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22</v>
      </c>
      <c r="O68" t="s">
        <v>23</v>
      </c>
      <c r="P68" t="s">
        <v>0</v>
      </c>
      <c r="Q68">
        <v>0</v>
      </c>
      <c r="R68">
        <v>0</v>
      </c>
    </row>
    <row r="69" spans="1:18" x14ac:dyDescent="0.25">
      <c r="A69" s="5" t="s">
        <v>0</v>
      </c>
      <c r="B69" t="s">
        <v>145</v>
      </c>
      <c r="C69" t="s">
        <v>0</v>
      </c>
      <c r="D69" s="11" t="s">
        <v>146</v>
      </c>
      <c r="E69" s="11"/>
      <c r="F69" t="s">
        <v>0</v>
      </c>
      <c r="G69" s="6">
        <f ca="1">TODAY()+66</f>
        <v>44323</v>
      </c>
      <c r="H69" s="6">
        <f ca="1">TODAY()+67</f>
        <v>44324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22</v>
      </c>
      <c r="O69" t="s">
        <v>23</v>
      </c>
      <c r="P69" t="s">
        <v>0</v>
      </c>
      <c r="Q69">
        <v>0</v>
      </c>
      <c r="R69">
        <v>0</v>
      </c>
    </row>
    <row r="70" spans="1:18" x14ac:dyDescent="0.25">
      <c r="A70" s="5" t="s">
        <v>0</v>
      </c>
      <c r="B70" t="s">
        <v>147</v>
      </c>
      <c r="C70" t="s">
        <v>0</v>
      </c>
      <c r="D70" s="11" t="s">
        <v>148</v>
      </c>
      <c r="E70" s="11"/>
      <c r="F70" t="s">
        <v>0</v>
      </c>
      <c r="G70" s="6">
        <f ca="1">TODAY()+67</f>
        <v>44324</v>
      </c>
      <c r="H70" s="6">
        <f ca="1">TODAY()+68</f>
        <v>44325</v>
      </c>
      <c r="I70" t="s">
        <v>0</v>
      </c>
      <c r="J70">
        <v>0</v>
      </c>
      <c r="K70">
        <v>0</v>
      </c>
      <c r="L70">
        <v>0</v>
      </c>
      <c r="M70">
        <v>0</v>
      </c>
      <c r="N70" t="s">
        <v>22</v>
      </c>
      <c r="O70" t="s">
        <v>23</v>
      </c>
      <c r="P70" t="s">
        <v>0</v>
      </c>
      <c r="Q70">
        <v>0</v>
      </c>
      <c r="R70">
        <v>0</v>
      </c>
    </row>
    <row r="71" spans="1:18" x14ac:dyDescent="0.25">
      <c r="A71" s="5" t="s">
        <v>0</v>
      </c>
      <c r="B71" t="s">
        <v>149</v>
      </c>
      <c r="C71" t="s">
        <v>0</v>
      </c>
      <c r="D71" s="11" t="s">
        <v>150</v>
      </c>
      <c r="E71" s="11"/>
      <c r="F71" t="s">
        <v>0</v>
      </c>
      <c r="G71" s="6">
        <f ca="1">TODAY()+68</f>
        <v>44325</v>
      </c>
      <c r="H71" s="6">
        <f ca="1">TODAY()+69</f>
        <v>44326</v>
      </c>
      <c r="I71" t="s">
        <v>0</v>
      </c>
      <c r="J71">
        <v>0</v>
      </c>
      <c r="K71">
        <v>0</v>
      </c>
      <c r="L71">
        <v>0</v>
      </c>
      <c r="M71">
        <v>0</v>
      </c>
      <c r="N71" t="s">
        <v>22</v>
      </c>
      <c r="O71" t="s">
        <v>23</v>
      </c>
      <c r="P71" t="s">
        <v>0</v>
      </c>
      <c r="Q71">
        <v>0</v>
      </c>
      <c r="R71">
        <v>0</v>
      </c>
    </row>
    <row r="72" spans="1:18" x14ac:dyDescent="0.25">
      <c r="A72" s="5" t="s">
        <v>0</v>
      </c>
      <c r="B72" t="s">
        <v>151</v>
      </c>
      <c r="C72" t="s">
        <v>0</v>
      </c>
      <c r="D72" s="11" t="s">
        <v>152</v>
      </c>
      <c r="E72" s="11"/>
      <c r="F72" t="s">
        <v>0</v>
      </c>
      <c r="G72" s="6">
        <f ca="1">TODAY()+69</f>
        <v>44326</v>
      </c>
      <c r="H72" s="6">
        <f ca="1">TODAY()+70</f>
        <v>44327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22</v>
      </c>
      <c r="O72" t="s">
        <v>23</v>
      </c>
      <c r="P72" t="s">
        <v>0</v>
      </c>
      <c r="Q72">
        <v>0</v>
      </c>
      <c r="R72">
        <v>0</v>
      </c>
    </row>
    <row r="73" spans="1:18" x14ac:dyDescent="0.25">
      <c r="A73" s="5" t="s">
        <v>0</v>
      </c>
      <c r="B73" t="s">
        <v>153</v>
      </c>
      <c r="C73" t="s">
        <v>0</v>
      </c>
      <c r="D73" s="11" t="s">
        <v>154</v>
      </c>
      <c r="E73" s="11"/>
      <c r="F73" t="s">
        <v>0</v>
      </c>
      <c r="G73" s="6">
        <f ca="1">TODAY()+70</f>
        <v>44327</v>
      </c>
      <c r="H73" s="6">
        <f ca="1">TODAY()+71</f>
        <v>44328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22</v>
      </c>
      <c r="O73" t="s">
        <v>23</v>
      </c>
      <c r="P73" t="s">
        <v>0</v>
      </c>
      <c r="Q73">
        <v>0</v>
      </c>
      <c r="R73">
        <v>0</v>
      </c>
    </row>
    <row r="74" spans="1:18" x14ac:dyDescent="0.25">
      <c r="A74" s="5" t="s">
        <v>0</v>
      </c>
      <c r="B74" t="s">
        <v>155</v>
      </c>
      <c r="C74" t="s">
        <v>0</v>
      </c>
      <c r="D74" s="11" t="s">
        <v>156</v>
      </c>
      <c r="E74" s="11"/>
      <c r="F74" t="s">
        <v>0</v>
      </c>
      <c r="G74" s="6">
        <f ca="1">TODAY()+71</f>
        <v>44328</v>
      </c>
      <c r="H74" s="6">
        <f ca="1">TODAY()+72</f>
        <v>44329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22</v>
      </c>
      <c r="O74" t="s">
        <v>23</v>
      </c>
      <c r="P74" t="s">
        <v>0</v>
      </c>
      <c r="Q74">
        <v>0</v>
      </c>
      <c r="R74">
        <v>0</v>
      </c>
    </row>
    <row r="75" spans="1:18" x14ac:dyDescent="0.25">
      <c r="A75" s="5" t="s">
        <v>0</v>
      </c>
      <c r="B75" t="s">
        <v>157</v>
      </c>
      <c r="C75" t="s">
        <v>0</v>
      </c>
      <c r="D75" s="11" t="s">
        <v>158</v>
      </c>
      <c r="E75" s="11"/>
      <c r="F75" t="s">
        <v>0</v>
      </c>
      <c r="G75" s="6">
        <f ca="1">TODAY()+72</f>
        <v>44329</v>
      </c>
      <c r="H75" s="6">
        <f ca="1">TODAY()+73</f>
        <v>44330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22</v>
      </c>
      <c r="O75" t="s">
        <v>23</v>
      </c>
      <c r="P75" t="s">
        <v>0</v>
      </c>
      <c r="Q75">
        <v>0</v>
      </c>
      <c r="R75">
        <v>0</v>
      </c>
    </row>
    <row r="76" spans="1:18" x14ac:dyDescent="0.25">
      <c r="A76" s="5" t="s">
        <v>0</v>
      </c>
      <c r="B76" t="s">
        <v>159</v>
      </c>
      <c r="C76" t="s">
        <v>0</v>
      </c>
      <c r="D76" s="11" t="s">
        <v>160</v>
      </c>
      <c r="E76" s="11"/>
      <c r="F76" t="s">
        <v>0</v>
      </c>
      <c r="G76" s="6">
        <f ca="1">TODAY()+73</f>
        <v>44330</v>
      </c>
      <c r="H76" s="6">
        <f ca="1">TODAY()+74</f>
        <v>44331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22</v>
      </c>
      <c r="O76" t="s">
        <v>23</v>
      </c>
      <c r="P76" t="s">
        <v>0</v>
      </c>
      <c r="Q76">
        <v>0</v>
      </c>
      <c r="R76">
        <v>0</v>
      </c>
    </row>
    <row r="77" spans="1:18" x14ac:dyDescent="0.25">
      <c r="A77" s="5" t="s">
        <v>0</v>
      </c>
      <c r="B77" t="s">
        <v>161</v>
      </c>
      <c r="C77" t="s">
        <v>0</v>
      </c>
      <c r="D77" s="11" t="s">
        <v>162</v>
      </c>
      <c r="E77" s="11"/>
      <c r="F77" t="s">
        <v>0</v>
      </c>
      <c r="G77" s="6">
        <f ca="1">TODAY()+74</f>
        <v>44331</v>
      </c>
      <c r="H77" s="6">
        <f ca="1">TODAY()+75</f>
        <v>44332</v>
      </c>
      <c r="I77" t="s">
        <v>0</v>
      </c>
      <c r="J77">
        <v>0</v>
      </c>
      <c r="K77">
        <v>0</v>
      </c>
      <c r="L77">
        <v>0</v>
      </c>
      <c r="M77">
        <v>0</v>
      </c>
      <c r="N77" t="s">
        <v>22</v>
      </c>
      <c r="O77" t="s">
        <v>23</v>
      </c>
      <c r="P77" t="s">
        <v>0</v>
      </c>
      <c r="Q77">
        <v>0</v>
      </c>
      <c r="R77">
        <v>0</v>
      </c>
    </row>
    <row r="78" spans="1:18" x14ac:dyDescent="0.25">
      <c r="A78" s="5" t="s">
        <v>0</v>
      </c>
      <c r="B78" t="s">
        <v>163</v>
      </c>
      <c r="C78" t="s">
        <v>0</v>
      </c>
      <c r="D78" s="11" t="s">
        <v>164</v>
      </c>
      <c r="E78" s="11"/>
      <c r="F78" t="s">
        <v>0</v>
      </c>
      <c r="G78" s="6">
        <f ca="1">TODAY()+75</f>
        <v>44332</v>
      </c>
      <c r="H78" s="6">
        <f ca="1">TODAY()+76</f>
        <v>44333</v>
      </c>
      <c r="I78" t="s">
        <v>0</v>
      </c>
      <c r="J78">
        <v>0</v>
      </c>
      <c r="K78">
        <v>0</v>
      </c>
      <c r="L78">
        <v>0</v>
      </c>
      <c r="M78">
        <v>0</v>
      </c>
      <c r="N78" t="s">
        <v>22</v>
      </c>
      <c r="O78" t="s">
        <v>23</v>
      </c>
      <c r="P78" t="s">
        <v>0</v>
      </c>
      <c r="Q78">
        <v>0</v>
      </c>
      <c r="R78">
        <v>0</v>
      </c>
    </row>
    <row r="79" spans="1:18" x14ac:dyDescent="0.25">
      <c r="A79" s="5" t="s">
        <v>0</v>
      </c>
      <c r="B79" t="s">
        <v>165</v>
      </c>
      <c r="C79" t="s">
        <v>0</v>
      </c>
      <c r="D79" s="11" t="s">
        <v>166</v>
      </c>
      <c r="E79" s="11"/>
      <c r="F79" t="s">
        <v>0</v>
      </c>
      <c r="G79" s="6">
        <f ca="1">TODAY()+76</f>
        <v>44333</v>
      </c>
      <c r="H79" s="6">
        <f ca="1">TODAY()+77</f>
        <v>44334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22</v>
      </c>
      <c r="O79" t="s">
        <v>23</v>
      </c>
      <c r="P79" t="s">
        <v>0</v>
      </c>
      <c r="Q79">
        <v>0</v>
      </c>
      <c r="R79">
        <v>0</v>
      </c>
    </row>
    <row r="80" spans="1:18" x14ac:dyDescent="0.25">
      <c r="A80" s="5" t="s">
        <v>0</v>
      </c>
      <c r="B80" t="s">
        <v>167</v>
      </c>
      <c r="C80" t="s">
        <v>0</v>
      </c>
      <c r="D80" s="11" t="s">
        <v>168</v>
      </c>
      <c r="E80" s="11"/>
      <c r="F80" t="s">
        <v>0</v>
      </c>
      <c r="G80" s="6">
        <f ca="1">TODAY()+77</f>
        <v>44334</v>
      </c>
      <c r="H80" s="6">
        <f ca="1">TODAY()+78</f>
        <v>44335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22</v>
      </c>
      <c r="O80" t="s">
        <v>23</v>
      </c>
      <c r="P80" t="s">
        <v>0</v>
      </c>
      <c r="Q80">
        <v>0</v>
      </c>
      <c r="R80">
        <v>0</v>
      </c>
    </row>
    <row r="81" spans="1:18" x14ac:dyDescent="0.25">
      <c r="A81" s="5" t="s">
        <v>0</v>
      </c>
      <c r="B81" t="s">
        <v>169</v>
      </c>
      <c r="C81" t="s">
        <v>0</v>
      </c>
      <c r="D81" s="11" t="s">
        <v>170</v>
      </c>
      <c r="E81" s="11"/>
      <c r="F81" t="s">
        <v>0</v>
      </c>
      <c r="G81" s="6">
        <f ca="1">TODAY()+78</f>
        <v>44335</v>
      </c>
      <c r="H81" s="6">
        <f ca="1">TODAY()+79</f>
        <v>44336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22</v>
      </c>
      <c r="O81" t="s">
        <v>23</v>
      </c>
      <c r="P81" t="s">
        <v>0</v>
      </c>
      <c r="Q81">
        <v>0</v>
      </c>
      <c r="R81">
        <v>0</v>
      </c>
    </row>
    <row r="82" spans="1:18" x14ac:dyDescent="0.25">
      <c r="A82" s="5" t="s">
        <v>0</v>
      </c>
      <c r="B82" t="s">
        <v>171</v>
      </c>
      <c r="C82" t="s">
        <v>0</v>
      </c>
      <c r="D82" s="11" t="s">
        <v>172</v>
      </c>
      <c r="E82" s="11"/>
      <c r="F82" t="s">
        <v>0</v>
      </c>
      <c r="G82" s="6">
        <f ca="1">TODAY()+79</f>
        <v>44336</v>
      </c>
      <c r="H82" s="6">
        <f ca="1">TODAY()+80</f>
        <v>44337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22</v>
      </c>
      <c r="O82" t="s">
        <v>23</v>
      </c>
      <c r="P82" t="s">
        <v>0</v>
      </c>
      <c r="Q82">
        <v>0</v>
      </c>
      <c r="R82">
        <v>0</v>
      </c>
    </row>
    <row r="83" spans="1:18" x14ac:dyDescent="0.25">
      <c r="A83" s="5" t="s">
        <v>0</v>
      </c>
      <c r="B83" t="s">
        <v>173</v>
      </c>
      <c r="C83" t="s">
        <v>0</v>
      </c>
      <c r="D83" s="11" t="s">
        <v>174</v>
      </c>
      <c r="E83" s="11"/>
      <c r="F83" t="s">
        <v>0</v>
      </c>
      <c r="G83" s="6">
        <f ca="1">TODAY()+80</f>
        <v>44337</v>
      </c>
      <c r="H83" s="6">
        <f ca="1">TODAY()+81</f>
        <v>44338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22</v>
      </c>
      <c r="O83" t="s">
        <v>23</v>
      </c>
      <c r="P83" t="s">
        <v>0</v>
      </c>
      <c r="Q83">
        <v>0</v>
      </c>
      <c r="R83">
        <v>0</v>
      </c>
    </row>
    <row r="84" spans="1:18" x14ac:dyDescent="0.25">
      <c r="A84" s="5" t="s">
        <v>0</v>
      </c>
      <c r="B84" t="s">
        <v>175</v>
      </c>
      <c r="C84" t="s">
        <v>0</v>
      </c>
      <c r="D84" s="11" t="s">
        <v>176</v>
      </c>
      <c r="E84" s="11"/>
      <c r="F84" t="s">
        <v>0</v>
      </c>
      <c r="G84" s="6">
        <f ca="1">TODAY()+81</f>
        <v>44338</v>
      </c>
      <c r="H84" s="6">
        <f ca="1">TODAY()+82</f>
        <v>44339</v>
      </c>
      <c r="I84" t="s">
        <v>0</v>
      </c>
      <c r="J84">
        <v>0</v>
      </c>
      <c r="K84">
        <v>0</v>
      </c>
      <c r="L84">
        <v>0</v>
      </c>
      <c r="M84">
        <v>0</v>
      </c>
      <c r="N84" t="s">
        <v>22</v>
      </c>
      <c r="O84" t="s">
        <v>23</v>
      </c>
      <c r="P84" t="s">
        <v>0</v>
      </c>
      <c r="Q84">
        <v>0</v>
      </c>
      <c r="R84">
        <v>0</v>
      </c>
    </row>
    <row r="85" spans="1:18" x14ac:dyDescent="0.25">
      <c r="A85" s="5" t="s">
        <v>0</v>
      </c>
      <c r="B85" t="s">
        <v>177</v>
      </c>
      <c r="C85" t="s">
        <v>0</v>
      </c>
      <c r="D85" s="11" t="s">
        <v>178</v>
      </c>
      <c r="E85" s="11"/>
      <c r="F85" t="s">
        <v>0</v>
      </c>
      <c r="G85" s="6">
        <f ca="1">TODAY()+82</f>
        <v>44339</v>
      </c>
      <c r="H85" s="6">
        <f ca="1">TODAY()+83</f>
        <v>44340</v>
      </c>
      <c r="I85" t="s">
        <v>0</v>
      </c>
      <c r="J85">
        <v>0</v>
      </c>
      <c r="K85">
        <v>0</v>
      </c>
      <c r="L85">
        <v>0</v>
      </c>
      <c r="M85">
        <v>0</v>
      </c>
      <c r="N85" t="s">
        <v>22</v>
      </c>
      <c r="O85" t="s">
        <v>23</v>
      </c>
      <c r="P85" t="s">
        <v>0</v>
      </c>
      <c r="Q85">
        <v>0</v>
      </c>
      <c r="R85">
        <v>0</v>
      </c>
    </row>
    <row r="86" spans="1:18" x14ac:dyDescent="0.25">
      <c r="A86" s="2" t="s">
        <v>0</v>
      </c>
      <c r="B86" s="3" t="s">
        <v>179</v>
      </c>
      <c r="C86" s="10" t="s">
        <v>180</v>
      </c>
      <c r="D86" s="10"/>
      <c r="E86" s="10"/>
      <c r="F86" s="3" t="s">
        <v>0</v>
      </c>
      <c r="G86" s="4">
        <f ca="1">TODAY()+84</f>
        <v>44341</v>
      </c>
      <c r="H86" s="4">
        <f ca="1">TODAY()+91</f>
        <v>44348</v>
      </c>
      <c r="I86" s="3" t="s">
        <v>0</v>
      </c>
      <c r="J86" s="3">
        <v>0</v>
      </c>
      <c r="K86" s="3">
        <v>40</v>
      </c>
      <c r="L86" s="3">
        <v>0</v>
      </c>
      <c r="M86" s="3">
        <v>0</v>
      </c>
      <c r="N86" s="3" t="s">
        <v>0</v>
      </c>
      <c r="O86" s="3" t="s">
        <v>0</v>
      </c>
      <c r="P86" s="3" t="s">
        <v>0</v>
      </c>
      <c r="Q86" s="3">
        <v>0</v>
      </c>
      <c r="R86" s="3">
        <v>0</v>
      </c>
    </row>
    <row r="87" spans="1:18" x14ac:dyDescent="0.25">
      <c r="A87" s="5" t="s">
        <v>0</v>
      </c>
      <c r="B87" t="s">
        <v>181</v>
      </c>
      <c r="C87" t="s">
        <v>0</v>
      </c>
      <c r="D87" s="11" t="s">
        <v>182</v>
      </c>
      <c r="E87" s="11"/>
      <c r="F87" t="s">
        <v>0</v>
      </c>
      <c r="G87" s="6">
        <f ca="1">TODAY()+84</f>
        <v>44341</v>
      </c>
      <c r="H87" s="6">
        <f ca="1">TODAY()+85</f>
        <v>44342</v>
      </c>
      <c r="I87" t="s">
        <v>0</v>
      </c>
      <c r="J87">
        <v>0</v>
      </c>
      <c r="K87">
        <v>8</v>
      </c>
      <c r="L87">
        <v>0</v>
      </c>
      <c r="M87">
        <v>0</v>
      </c>
      <c r="N87" t="s">
        <v>22</v>
      </c>
      <c r="O87" t="s">
        <v>23</v>
      </c>
      <c r="P87" t="s">
        <v>0</v>
      </c>
      <c r="Q87">
        <v>0</v>
      </c>
      <c r="R87">
        <v>0</v>
      </c>
    </row>
    <row r="88" spans="1:18" x14ac:dyDescent="0.25">
      <c r="A88" s="5" t="s">
        <v>0</v>
      </c>
      <c r="B88" t="s">
        <v>183</v>
      </c>
      <c r="C88" t="s">
        <v>0</v>
      </c>
      <c r="D88" s="11" t="s">
        <v>184</v>
      </c>
      <c r="E88" s="11"/>
      <c r="F88" t="s">
        <v>0</v>
      </c>
      <c r="G88" s="6">
        <f ca="1">TODAY()+85</f>
        <v>44342</v>
      </c>
      <c r="H88" s="6">
        <f ca="1">TODAY()+86</f>
        <v>44343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22</v>
      </c>
      <c r="O88" t="s">
        <v>23</v>
      </c>
      <c r="P88" t="s">
        <v>0</v>
      </c>
      <c r="Q88">
        <v>0</v>
      </c>
      <c r="R88">
        <v>0</v>
      </c>
    </row>
    <row r="89" spans="1:18" x14ac:dyDescent="0.25">
      <c r="A89" s="5" t="s">
        <v>0</v>
      </c>
      <c r="B89" t="s">
        <v>185</v>
      </c>
      <c r="C89" t="s">
        <v>0</v>
      </c>
      <c r="D89" s="11" t="s">
        <v>186</v>
      </c>
      <c r="E89" s="11"/>
      <c r="F89" t="s">
        <v>0</v>
      </c>
      <c r="G89" s="6">
        <f ca="1">TODAY()+86</f>
        <v>44343</v>
      </c>
      <c r="H89" s="6">
        <f ca="1">TODAY()+87</f>
        <v>44344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22</v>
      </c>
      <c r="O89" t="s">
        <v>23</v>
      </c>
      <c r="P89" t="s">
        <v>0</v>
      </c>
      <c r="Q89">
        <v>0</v>
      </c>
      <c r="R89">
        <v>0</v>
      </c>
    </row>
    <row r="90" spans="1:18" x14ac:dyDescent="0.25">
      <c r="A90" s="5" t="s">
        <v>0</v>
      </c>
      <c r="B90" t="s">
        <v>187</v>
      </c>
      <c r="C90" t="s">
        <v>0</v>
      </c>
      <c r="D90" s="11" t="s">
        <v>188</v>
      </c>
      <c r="E90" s="11"/>
      <c r="F90" t="s">
        <v>0</v>
      </c>
      <c r="G90" s="6">
        <f ca="1">TODAY()+87</f>
        <v>44344</v>
      </c>
      <c r="H90" s="6">
        <f ca="1">TODAY()+88</f>
        <v>44345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22</v>
      </c>
      <c r="O90" t="s">
        <v>23</v>
      </c>
      <c r="P90" t="s">
        <v>0</v>
      </c>
      <c r="Q90">
        <v>0</v>
      </c>
      <c r="R90">
        <v>0</v>
      </c>
    </row>
    <row r="91" spans="1:18" x14ac:dyDescent="0.25">
      <c r="A91" s="5" t="s">
        <v>0</v>
      </c>
      <c r="B91" t="s">
        <v>189</v>
      </c>
      <c r="C91" t="s">
        <v>0</v>
      </c>
      <c r="D91" s="11" t="s">
        <v>190</v>
      </c>
      <c r="E91" s="11"/>
      <c r="F91" t="s">
        <v>0</v>
      </c>
      <c r="G91" s="6">
        <f ca="1">TODAY()+88</f>
        <v>44345</v>
      </c>
      <c r="H91" s="6">
        <f ca="1">TODAY()+89</f>
        <v>44346</v>
      </c>
      <c r="I91" t="s">
        <v>0</v>
      </c>
      <c r="J91">
        <v>0</v>
      </c>
      <c r="K91">
        <v>0</v>
      </c>
      <c r="L91">
        <v>0</v>
      </c>
      <c r="M91">
        <v>0</v>
      </c>
      <c r="N91" t="s">
        <v>22</v>
      </c>
      <c r="O91" t="s">
        <v>23</v>
      </c>
      <c r="P91" t="s">
        <v>0</v>
      </c>
      <c r="Q91">
        <v>0</v>
      </c>
      <c r="R91">
        <v>0</v>
      </c>
    </row>
    <row r="92" spans="1:18" x14ac:dyDescent="0.25">
      <c r="A92" s="5" t="s">
        <v>0</v>
      </c>
      <c r="B92" t="s">
        <v>191</v>
      </c>
      <c r="C92" t="s">
        <v>0</v>
      </c>
      <c r="D92" s="11" t="s">
        <v>192</v>
      </c>
      <c r="E92" s="11"/>
      <c r="F92" t="s">
        <v>0</v>
      </c>
      <c r="G92" s="6">
        <f ca="1">TODAY()+89</f>
        <v>44346</v>
      </c>
      <c r="H92" s="6">
        <f ca="1">TODAY()+90</f>
        <v>44347</v>
      </c>
      <c r="I92" t="s">
        <v>0</v>
      </c>
      <c r="J92">
        <v>0</v>
      </c>
      <c r="K92">
        <v>0</v>
      </c>
      <c r="L92">
        <v>0</v>
      </c>
      <c r="M92">
        <v>0</v>
      </c>
      <c r="N92" t="s">
        <v>22</v>
      </c>
      <c r="O92" t="s">
        <v>23</v>
      </c>
      <c r="P92" t="s">
        <v>0</v>
      </c>
      <c r="Q92">
        <v>0</v>
      </c>
      <c r="R92">
        <v>0</v>
      </c>
    </row>
    <row r="93" spans="1:18" x14ac:dyDescent="0.25">
      <c r="A93" s="5" t="s">
        <v>0</v>
      </c>
      <c r="B93" t="s">
        <v>193</v>
      </c>
      <c r="C93" t="s">
        <v>0</v>
      </c>
      <c r="D93" s="11" t="s">
        <v>194</v>
      </c>
      <c r="E93" s="11"/>
      <c r="F93" t="s">
        <v>0</v>
      </c>
      <c r="G93" s="6">
        <f ca="1">TODAY()+90</f>
        <v>44347</v>
      </c>
      <c r="H93" s="6">
        <f ca="1">TODAY()+91</f>
        <v>44348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22</v>
      </c>
      <c r="O93" t="s">
        <v>23</v>
      </c>
      <c r="P93" t="s">
        <v>0</v>
      </c>
      <c r="Q93">
        <v>0</v>
      </c>
      <c r="R93">
        <v>0</v>
      </c>
    </row>
    <row r="94" spans="1:18" x14ac:dyDescent="0.25">
      <c r="A94" s="2" t="s">
        <v>0</v>
      </c>
      <c r="B94" s="3" t="s">
        <v>195</v>
      </c>
      <c r="C94" s="10" t="s">
        <v>196</v>
      </c>
      <c r="D94" s="10"/>
      <c r="E94" s="10"/>
      <c r="F94" s="3" t="s">
        <v>0</v>
      </c>
      <c r="G94" s="4">
        <f ca="1">TODAY()+92</f>
        <v>44349</v>
      </c>
      <c r="H94" s="4">
        <f ca="1">TODAY()+98</f>
        <v>44355</v>
      </c>
      <c r="I94" s="3" t="s">
        <v>0</v>
      </c>
      <c r="J94" s="3">
        <v>0</v>
      </c>
      <c r="K94" s="3">
        <v>32</v>
      </c>
      <c r="L94" s="3">
        <v>0</v>
      </c>
      <c r="M94" s="3">
        <v>0</v>
      </c>
      <c r="N94" s="3" t="s">
        <v>0</v>
      </c>
      <c r="O94" s="3" t="s">
        <v>0</v>
      </c>
      <c r="P94" s="3" t="s">
        <v>0</v>
      </c>
      <c r="Q94" s="3">
        <v>0</v>
      </c>
      <c r="R94" s="3">
        <v>0</v>
      </c>
    </row>
    <row r="95" spans="1:18" x14ac:dyDescent="0.25">
      <c r="A95" s="5" t="s">
        <v>0</v>
      </c>
      <c r="B95" t="s">
        <v>197</v>
      </c>
      <c r="C95" t="s">
        <v>0</v>
      </c>
      <c r="D95" s="11" t="s">
        <v>198</v>
      </c>
      <c r="E95" s="11"/>
      <c r="F95" t="s">
        <v>0</v>
      </c>
      <c r="G95" s="6">
        <f ca="1">TODAY()+92</f>
        <v>44349</v>
      </c>
      <c r="H95" s="6">
        <f ca="1">TODAY()+93</f>
        <v>44350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22</v>
      </c>
      <c r="O95" t="s">
        <v>23</v>
      </c>
      <c r="P95" t="s">
        <v>0</v>
      </c>
      <c r="Q95">
        <v>0</v>
      </c>
      <c r="R95">
        <v>0</v>
      </c>
    </row>
    <row r="96" spans="1:18" x14ac:dyDescent="0.25">
      <c r="A96" s="5" t="s">
        <v>0</v>
      </c>
      <c r="B96" t="s">
        <v>199</v>
      </c>
      <c r="C96" t="s">
        <v>0</v>
      </c>
      <c r="D96" s="11" t="s">
        <v>200</v>
      </c>
      <c r="E96" s="11"/>
      <c r="F96" t="s">
        <v>0</v>
      </c>
      <c r="G96" s="6">
        <f ca="1">TODAY()+93</f>
        <v>44350</v>
      </c>
      <c r="H96" s="6">
        <f ca="1">TODAY()+94</f>
        <v>44351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22</v>
      </c>
      <c r="O96" t="s">
        <v>23</v>
      </c>
      <c r="P96" t="s">
        <v>0</v>
      </c>
      <c r="Q96">
        <v>0</v>
      </c>
      <c r="R96">
        <v>0</v>
      </c>
    </row>
    <row r="97" spans="1:18" x14ac:dyDescent="0.25">
      <c r="A97" s="5" t="s">
        <v>0</v>
      </c>
      <c r="B97" t="s">
        <v>201</v>
      </c>
      <c r="C97" t="s">
        <v>0</v>
      </c>
      <c r="D97" s="11" t="s">
        <v>202</v>
      </c>
      <c r="E97" s="11"/>
      <c r="F97" t="s">
        <v>0</v>
      </c>
      <c r="G97" s="6">
        <f ca="1">TODAY()+94</f>
        <v>44351</v>
      </c>
      <c r="H97" s="6">
        <f ca="1">TODAY()+95</f>
        <v>44352</v>
      </c>
      <c r="I97" t="s">
        <v>0</v>
      </c>
      <c r="J97">
        <v>0</v>
      </c>
      <c r="K97">
        <v>8</v>
      </c>
      <c r="L97">
        <v>0</v>
      </c>
      <c r="M97">
        <v>0</v>
      </c>
      <c r="N97" t="s">
        <v>22</v>
      </c>
      <c r="O97" t="s">
        <v>23</v>
      </c>
      <c r="P97" t="s">
        <v>0</v>
      </c>
      <c r="Q97">
        <v>0</v>
      </c>
      <c r="R97">
        <v>0</v>
      </c>
    </row>
    <row r="98" spans="1:18" x14ac:dyDescent="0.25">
      <c r="A98" s="5" t="s">
        <v>0</v>
      </c>
      <c r="B98" t="s">
        <v>203</v>
      </c>
      <c r="C98" t="s">
        <v>0</v>
      </c>
      <c r="D98" s="11" t="s">
        <v>204</v>
      </c>
      <c r="E98" s="11"/>
      <c r="F98" t="s">
        <v>0</v>
      </c>
      <c r="G98" s="6">
        <f ca="1">TODAY()+95</f>
        <v>44352</v>
      </c>
      <c r="H98" s="6">
        <f ca="1">TODAY()+96</f>
        <v>44353</v>
      </c>
      <c r="I98" t="s">
        <v>0</v>
      </c>
      <c r="J98">
        <v>0</v>
      </c>
      <c r="K98">
        <v>0</v>
      </c>
      <c r="L98">
        <v>0</v>
      </c>
      <c r="M98">
        <v>0</v>
      </c>
      <c r="N98" t="s">
        <v>22</v>
      </c>
      <c r="O98" t="s">
        <v>23</v>
      </c>
      <c r="P98" t="s">
        <v>0</v>
      </c>
      <c r="Q98">
        <v>0</v>
      </c>
      <c r="R98">
        <v>0</v>
      </c>
    </row>
    <row r="99" spans="1:18" x14ac:dyDescent="0.25">
      <c r="A99" s="5" t="s">
        <v>0</v>
      </c>
      <c r="B99" t="s">
        <v>205</v>
      </c>
      <c r="C99" t="s">
        <v>0</v>
      </c>
      <c r="D99" s="11" t="s">
        <v>206</v>
      </c>
      <c r="E99" s="11"/>
      <c r="F99" t="s">
        <v>0</v>
      </c>
      <c r="G99" s="6">
        <f ca="1">TODAY()+96</f>
        <v>44353</v>
      </c>
      <c r="H99" s="6">
        <f ca="1">TODAY()+97</f>
        <v>44354</v>
      </c>
      <c r="I99" t="s">
        <v>0</v>
      </c>
      <c r="J99">
        <v>0</v>
      </c>
      <c r="K99">
        <v>0</v>
      </c>
      <c r="L99">
        <v>0</v>
      </c>
      <c r="M99">
        <v>0</v>
      </c>
      <c r="N99" t="s">
        <v>22</v>
      </c>
      <c r="O99" t="s">
        <v>23</v>
      </c>
      <c r="P99" t="s">
        <v>0</v>
      </c>
      <c r="Q99">
        <v>0</v>
      </c>
      <c r="R99">
        <v>0</v>
      </c>
    </row>
    <row r="100" spans="1:18" x14ac:dyDescent="0.25">
      <c r="A100" s="5" t="s">
        <v>0</v>
      </c>
      <c r="B100" t="s">
        <v>207</v>
      </c>
      <c r="C100" t="s">
        <v>0</v>
      </c>
      <c r="D100" s="11" t="s">
        <v>208</v>
      </c>
      <c r="E100" s="11"/>
      <c r="F100" t="s">
        <v>0</v>
      </c>
      <c r="G100" s="6">
        <f ca="1">TODAY()+97</f>
        <v>44354</v>
      </c>
      <c r="H100" s="6">
        <f ca="1">TODAY()+98</f>
        <v>44355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22</v>
      </c>
      <c r="O100" t="s">
        <v>23</v>
      </c>
      <c r="P100" t="s">
        <v>0</v>
      </c>
      <c r="Q100">
        <v>0</v>
      </c>
      <c r="R100">
        <v>0</v>
      </c>
    </row>
    <row r="101" spans="1:18" x14ac:dyDescent="0.25">
      <c r="A101" s="2" t="s">
        <v>0</v>
      </c>
      <c r="B101" s="3" t="s">
        <v>209</v>
      </c>
      <c r="C101" s="10" t="s">
        <v>210</v>
      </c>
      <c r="D101" s="10"/>
      <c r="E101" s="10"/>
      <c r="F101" s="3" t="s">
        <v>0</v>
      </c>
      <c r="G101" s="4">
        <f ca="1">TODAY()+99</f>
        <v>44356</v>
      </c>
      <c r="H101" s="4">
        <f ca="1">TODAY()+105</f>
        <v>44362</v>
      </c>
      <c r="I101" s="3" t="s">
        <v>0</v>
      </c>
      <c r="J101" s="3">
        <v>0</v>
      </c>
      <c r="K101" s="3">
        <v>32</v>
      </c>
      <c r="L101" s="3">
        <v>0</v>
      </c>
      <c r="M101" s="3">
        <v>0</v>
      </c>
      <c r="N101" s="3" t="s">
        <v>0</v>
      </c>
      <c r="O101" s="3" t="s">
        <v>0</v>
      </c>
      <c r="P101" s="3" t="s">
        <v>0</v>
      </c>
      <c r="Q101" s="3">
        <v>0</v>
      </c>
      <c r="R101" s="3">
        <v>0</v>
      </c>
    </row>
    <row r="102" spans="1:18" x14ac:dyDescent="0.25">
      <c r="A102" s="5" t="s">
        <v>0</v>
      </c>
      <c r="B102" t="s">
        <v>211</v>
      </c>
      <c r="C102" t="s">
        <v>0</v>
      </c>
      <c r="D102" s="11" t="s">
        <v>212</v>
      </c>
      <c r="E102" s="11"/>
      <c r="F102" t="s">
        <v>0</v>
      </c>
      <c r="G102" s="6">
        <f ca="1">TODAY()+99</f>
        <v>44356</v>
      </c>
      <c r="H102" s="6">
        <f ca="1">TODAY()+100</f>
        <v>44357</v>
      </c>
      <c r="I102" t="s">
        <v>0</v>
      </c>
      <c r="J102">
        <v>0</v>
      </c>
      <c r="K102">
        <v>8</v>
      </c>
      <c r="L102">
        <v>0</v>
      </c>
      <c r="M102">
        <v>0</v>
      </c>
      <c r="N102" t="s">
        <v>22</v>
      </c>
      <c r="O102" t="s">
        <v>23</v>
      </c>
      <c r="P102" t="s">
        <v>0</v>
      </c>
      <c r="Q102">
        <v>0</v>
      </c>
      <c r="R102">
        <v>0</v>
      </c>
    </row>
    <row r="103" spans="1:18" x14ac:dyDescent="0.25">
      <c r="A103" s="5" t="s">
        <v>0</v>
      </c>
      <c r="B103" t="s">
        <v>213</v>
      </c>
      <c r="C103" t="s">
        <v>0</v>
      </c>
      <c r="D103" s="11" t="s">
        <v>214</v>
      </c>
      <c r="E103" s="11"/>
      <c r="F103" t="s">
        <v>0</v>
      </c>
      <c r="G103" s="6">
        <f ca="1">TODAY()+100</f>
        <v>44357</v>
      </c>
      <c r="H103" s="6">
        <f ca="1">TODAY()+101</f>
        <v>44358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22</v>
      </c>
      <c r="O103" t="s">
        <v>23</v>
      </c>
      <c r="P103" t="s">
        <v>0</v>
      </c>
      <c r="Q103">
        <v>0</v>
      </c>
      <c r="R103">
        <v>0</v>
      </c>
    </row>
    <row r="104" spans="1:18" x14ac:dyDescent="0.25">
      <c r="A104" s="5" t="s">
        <v>0</v>
      </c>
      <c r="B104" t="s">
        <v>215</v>
      </c>
      <c r="C104" t="s">
        <v>0</v>
      </c>
      <c r="D104" s="11" t="s">
        <v>216</v>
      </c>
      <c r="E104" s="11"/>
      <c r="F104" t="s">
        <v>0</v>
      </c>
      <c r="G104" s="6">
        <f ca="1">TODAY()+101</f>
        <v>44358</v>
      </c>
      <c r="H104" s="6">
        <f ca="1">TODAY()+102</f>
        <v>44359</v>
      </c>
      <c r="I104" t="s">
        <v>0</v>
      </c>
      <c r="J104">
        <v>0</v>
      </c>
      <c r="K104">
        <v>8</v>
      </c>
      <c r="L104">
        <v>0</v>
      </c>
      <c r="M104">
        <v>0</v>
      </c>
      <c r="N104" t="s">
        <v>22</v>
      </c>
      <c r="O104" t="s">
        <v>23</v>
      </c>
      <c r="P104" t="s">
        <v>0</v>
      </c>
      <c r="Q104">
        <v>0</v>
      </c>
      <c r="R104">
        <v>0</v>
      </c>
    </row>
    <row r="105" spans="1:18" x14ac:dyDescent="0.25">
      <c r="A105" s="5" t="s">
        <v>0</v>
      </c>
      <c r="B105" t="s">
        <v>217</v>
      </c>
      <c r="C105" t="s">
        <v>0</v>
      </c>
      <c r="D105" s="11" t="s">
        <v>218</v>
      </c>
      <c r="E105" s="11"/>
      <c r="F105" t="s">
        <v>0</v>
      </c>
      <c r="G105" s="6">
        <f ca="1">TODAY()+102</f>
        <v>44359</v>
      </c>
      <c r="H105" s="6">
        <f ca="1">TODAY()+103</f>
        <v>44360</v>
      </c>
      <c r="I105" t="s">
        <v>0</v>
      </c>
      <c r="J105">
        <v>0</v>
      </c>
      <c r="K105">
        <v>0</v>
      </c>
      <c r="L105">
        <v>0</v>
      </c>
      <c r="M105">
        <v>0</v>
      </c>
      <c r="N105" t="s">
        <v>22</v>
      </c>
      <c r="O105" t="s">
        <v>23</v>
      </c>
      <c r="P105" t="s">
        <v>0</v>
      </c>
      <c r="Q105">
        <v>0</v>
      </c>
      <c r="R105">
        <v>0</v>
      </c>
    </row>
    <row r="106" spans="1:18" x14ac:dyDescent="0.25">
      <c r="A106" s="5" t="s">
        <v>0</v>
      </c>
      <c r="B106" t="s">
        <v>219</v>
      </c>
      <c r="C106" t="s">
        <v>0</v>
      </c>
      <c r="D106" s="11" t="s">
        <v>220</v>
      </c>
      <c r="E106" s="11"/>
      <c r="F106" t="s">
        <v>0</v>
      </c>
      <c r="G106" s="6">
        <f ca="1">TODAY()+103</f>
        <v>44360</v>
      </c>
      <c r="H106" s="6">
        <f ca="1">TODAY()+104</f>
        <v>44361</v>
      </c>
      <c r="I106" t="s">
        <v>0</v>
      </c>
      <c r="J106">
        <v>0</v>
      </c>
      <c r="K106">
        <v>0</v>
      </c>
      <c r="L106">
        <v>0</v>
      </c>
      <c r="M106">
        <v>0</v>
      </c>
      <c r="N106" t="s">
        <v>22</v>
      </c>
      <c r="O106" t="s">
        <v>23</v>
      </c>
      <c r="P106" t="s">
        <v>0</v>
      </c>
      <c r="Q106">
        <v>0</v>
      </c>
      <c r="R106">
        <v>0</v>
      </c>
    </row>
    <row r="107" spans="1:18" x14ac:dyDescent="0.25">
      <c r="A107" s="5" t="s">
        <v>0</v>
      </c>
      <c r="B107" t="s">
        <v>221</v>
      </c>
      <c r="C107" t="s">
        <v>0</v>
      </c>
      <c r="D107" s="11" t="s">
        <v>222</v>
      </c>
      <c r="E107" s="11"/>
      <c r="F107" t="s">
        <v>0</v>
      </c>
      <c r="G107" s="6">
        <f ca="1">TODAY()+104</f>
        <v>44361</v>
      </c>
      <c r="H107" s="6">
        <f ca="1">TODAY()+105</f>
        <v>44362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22</v>
      </c>
      <c r="O107" t="s">
        <v>23</v>
      </c>
      <c r="P107" t="s">
        <v>0</v>
      </c>
      <c r="Q107">
        <v>0</v>
      </c>
      <c r="R107">
        <v>0</v>
      </c>
    </row>
    <row r="108" spans="1:18" x14ac:dyDescent="0.25">
      <c r="A108" s="2" t="s">
        <v>0</v>
      </c>
      <c r="B108" s="3" t="s">
        <v>223</v>
      </c>
      <c r="C108" s="10" t="s">
        <v>224</v>
      </c>
      <c r="D108" s="10"/>
      <c r="E108" s="10"/>
      <c r="F108" s="3" t="s">
        <v>0</v>
      </c>
      <c r="G108" s="4">
        <f ca="1">TODAY()+106</f>
        <v>44363</v>
      </c>
      <c r="H108" s="4">
        <f ca="1">TODAY()+113</f>
        <v>44370</v>
      </c>
      <c r="I108" s="3" t="s">
        <v>0</v>
      </c>
      <c r="J108" s="3">
        <v>0</v>
      </c>
      <c r="K108" s="3">
        <v>40</v>
      </c>
      <c r="L108" s="3">
        <v>0</v>
      </c>
      <c r="M108" s="3">
        <v>0</v>
      </c>
      <c r="N108" s="3" t="s">
        <v>0</v>
      </c>
      <c r="O108" s="3" t="s">
        <v>0</v>
      </c>
      <c r="P108" s="3" t="s">
        <v>0</v>
      </c>
      <c r="Q108" s="3">
        <v>0</v>
      </c>
      <c r="R108" s="3">
        <v>0</v>
      </c>
    </row>
    <row r="109" spans="1:18" x14ac:dyDescent="0.25">
      <c r="A109" s="5" t="s">
        <v>0</v>
      </c>
      <c r="B109" t="s">
        <v>225</v>
      </c>
      <c r="C109" t="s">
        <v>0</v>
      </c>
      <c r="D109" s="11" t="s">
        <v>226</v>
      </c>
      <c r="E109" s="11"/>
      <c r="F109" t="s">
        <v>0</v>
      </c>
      <c r="G109" s="6">
        <f ca="1">TODAY()+106</f>
        <v>44363</v>
      </c>
      <c r="H109" s="6">
        <f ca="1">TODAY()+107</f>
        <v>44364</v>
      </c>
      <c r="I109" t="s">
        <v>0</v>
      </c>
      <c r="J109">
        <v>0</v>
      </c>
      <c r="K109">
        <v>8</v>
      </c>
      <c r="L109">
        <v>0</v>
      </c>
      <c r="M109">
        <v>0</v>
      </c>
      <c r="N109" t="s">
        <v>22</v>
      </c>
      <c r="O109" t="s">
        <v>23</v>
      </c>
      <c r="P109" t="s">
        <v>0</v>
      </c>
      <c r="Q109">
        <v>0</v>
      </c>
      <c r="R109">
        <v>0</v>
      </c>
    </row>
    <row r="110" spans="1:18" x14ac:dyDescent="0.25">
      <c r="A110" s="5" t="s">
        <v>0</v>
      </c>
      <c r="B110" t="s">
        <v>227</v>
      </c>
      <c r="C110" t="s">
        <v>0</v>
      </c>
      <c r="D110" s="11" t="s">
        <v>228</v>
      </c>
      <c r="E110" s="11"/>
      <c r="F110" t="s">
        <v>0</v>
      </c>
      <c r="G110" s="6">
        <f ca="1">TODAY()+107</f>
        <v>44364</v>
      </c>
      <c r="H110" s="6">
        <f ca="1">TODAY()+108</f>
        <v>44365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22</v>
      </c>
      <c r="O110" t="s">
        <v>23</v>
      </c>
      <c r="P110" t="s">
        <v>0</v>
      </c>
      <c r="Q110">
        <v>0</v>
      </c>
      <c r="R110">
        <v>0</v>
      </c>
    </row>
    <row r="111" spans="1:18" x14ac:dyDescent="0.25">
      <c r="A111" s="5" t="s">
        <v>0</v>
      </c>
      <c r="B111" t="s">
        <v>229</v>
      </c>
      <c r="C111" t="s">
        <v>0</v>
      </c>
      <c r="D111" s="11" t="s">
        <v>230</v>
      </c>
      <c r="E111" s="11"/>
      <c r="F111" t="s">
        <v>0</v>
      </c>
      <c r="G111" s="6">
        <f ca="1">TODAY()+108</f>
        <v>44365</v>
      </c>
      <c r="H111" s="6">
        <f ca="1">TODAY()+109</f>
        <v>44366</v>
      </c>
      <c r="I111" t="s">
        <v>0</v>
      </c>
      <c r="J111">
        <v>0</v>
      </c>
      <c r="K111">
        <v>8</v>
      </c>
      <c r="L111">
        <v>0</v>
      </c>
      <c r="M111">
        <v>0</v>
      </c>
      <c r="N111" t="s">
        <v>22</v>
      </c>
      <c r="O111" t="s">
        <v>23</v>
      </c>
      <c r="P111" t="s">
        <v>0</v>
      </c>
      <c r="Q111">
        <v>0</v>
      </c>
      <c r="R111">
        <v>0</v>
      </c>
    </row>
    <row r="112" spans="1:18" x14ac:dyDescent="0.25">
      <c r="A112" s="5" t="s">
        <v>0</v>
      </c>
      <c r="B112" t="s">
        <v>231</v>
      </c>
      <c r="C112" t="s">
        <v>0</v>
      </c>
      <c r="D112" s="11" t="s">
        <v>232</v>
      </c>
      <c r="E112" s="11"/>
      <c r="F112" t="s">
        <v>0</v>
      </c>
      <c r="G112" s="6">
        <f ca="1">TODAY()+109</f>
        <v>44366</v>
      </c>
      <c r="H112" s="6">
        <f ca="1">TODAY()+110</f>
        <v>44367</v>
      </c>
      <c r="I112" t="s">
        <v>0</v>
      </c>
      <c r="J112">
        <v>0</v>
      </c>
      <c r="K112">
        <v>0</v>
      </c>
      <c r="L112">
        <v>0</v>
      </c>
      <c r="M112">
        <v>0</v>
      </c>
      <c r="N112" t="s">
        <v>22</v>
      </c>
      <c r="O112" t="s">
        <v>23</v>
      </c>
      <c r="P112" t="s">
        <v>0</v>
      </c>
      <c r="Q112">
        <v>0</v>
      </c>
      <c r="R112">
        <v>0</v>
      </c>
    </row>
    <row r="113" spans="1:18" x14ac:dyDescent="0.25">
      <c r="A113" s="5" t="s">
        <v>0</v>
      </c>
      <c r="B113" t="s">
        <v>233</v>
      </c>
      <c r="C113" t="s">
        <v>0</v>
      </c>
      <c r="D113" s="11" t="s">
        <v>234</v>
      </c>
      <c r="E113" s="11"/>
      <c r="F113" t="s">
        <v>0</v>
      </c>
      <c r="G113" s="6">
        <f ca="1">TODAY()+110</f>
        <v>44367</v>
      </c>
      <c r="H113" s="6">
        <f ca="1">TODAY()+111</f>
        <v>44368</v>
      </c>
      <c r="I113" t="s">
        <v>0</v>
      </c>
      <c r="J113">
        <v>0</v>
      </c>
      <c r="K113">
        <v>0</v>
      </c>
      <c r="L113">
        <v>0</v>
      </c>
      <c r="M113">
        <v>0</v>
      </c>
      <c r="N113" t="s">
        <v>22</v>
      </c>
      <c r="O113" t="s">
        <v>23</v>
      </c>
      <c r="P113" t="s">
        <v>0</v>
      </c>
      <c r="Q113">
        <v>0</v>
      </c>
      <c r="R113">
        <v>0</v>
      </c>
    </row>
    <row r="114" spans="1:18" x14ac:dyDescent="0.25">
      <c r="A114" s="5" t="s">
        <v>0</v>
      </c>
      <c r="B114" t="s">
        <v>235</v>
      </c>
      <c r="C114" t="s">
        <v>0</v>
      </c>
      <c r="D114" s="11" t="s">
        <v>236</v>
      </c>
      <c r="E114" s="11"/>
      <c r="F114" t="s">
        <v>0</v>
      </c>
      <c r="G114" s="6">
        <f ca="1">TODAY()+111</f>
        <v>44368</v>
      </c>
      <c r="H114" s="6">
        <f ca="1">TODAY()+112</f>
        <v>44369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22</v>
      </c>
      <c r="O114" t="s">
        <v>23</v>
      </c>
      <c r="P114" t="s">
        <v>0</v>
      </c>
      <c r="Q114">
        <v>0</v>
      </c>
      <c r="R114">
        <v>0</v>
      </c>
    </row>
    <row r="115" spans="1:18" x14ac:dyDescent="0.25">
      <c r="A115" s="5" t="s">
        <v>0</v>
      </c>
      <c r="B115" t="s">
        <v>237</v>
      </c>
      <c r="C115" t="s">
        <v>0</v>
      </c>
      <c r="D115" s="11" t="s">
        <v>238</v>
      </c>
      <c r="E115" s="11"/>
      <c r="F115" t="s">
        <v>0</v>
      </c>
      <c r="G115" s="6">
        <f ca="1">TODAY()+112</f>
        <v>44369</v>
      </c>
      <c r="H115" s="6">
        <f ca="1">TODAY()+113</f>
        <v>44370</v>
      </c>
      <c r="I115" t="s">
        <v>0</v>
      </c>
      <c r="J115">
        <v>0</v>
      </c>
      <c r="K115">
        <v>8</v>
      </c>
      <c r="L115">
        <v>0</v>
      </c>
      <c r="M115">
        <v>0</v>
      </c>
      <c r="N115" t="s">
        <v>22</v>
      </c>
      <c r="O115" t="s">
        <v>23</v>
      </c>
      <c r="P115" t="s">
        <v>0</v>
      </c>
      <c r="Q115">
        <v>0</v>
      </c>
      <c r="R115">
        <v>0</v>
      </c>
    </row>
    <row r="116" spans="1:18" x14ac:dyDescent="0.25">
      <c r="A116" s="2" t="s">
        <v>0</v>
      </c>
      <c r="B116" s="3" t="s">
        <v>239</v>
      </c>
      <c r="C116" s="10" t="s">
        <v>240</v>
      </c>
      <c r="D116" s="10"/>
      <c r="E116" s="10"/>
      <c r="F116" s="3" t="s">
        <v>0</v>
      </c>
      <c r="G116" s="4">
        <f ca="1">TODAY()+114</f>
        <v>44371</v>
      </c>
      <c r="H116" s="4">
        <f ca="1">TODAY()+125</f>
        <v>44382</v>
      </c>
      <c r="I116" s="3" t="s">
        <v>0</v>
      </c>
      <c r="J116" s="3">
        <v>0</v>
      </c>
      <c r="K116" s="3">
        <v>56</v>
      </c>
      <c r="L116" s="3">
        <v>0</v>
      </c>
      <c r="M116" s="3">
        <v>0</v>
      </c>
      <c r="N116" s="3" t="s">
        <v>0</v>
      </c>
      <c r="O116" s="3" t="s">
        <v>0</v>
      </c>
      <c r="P116" s="3" t="s">
        <v>0</v>
      </c>
      <c r="Q116" s="3">
        <v>0</v>
      </c>
      <c r="R116" s="3">
        <v>0</v>
      </c>
    </row>
    <row r="117" spans="1:18" x14ac:dyDescent="0.25">
      <c r="A117" s="5" t="s">
        <v>0</v>
      </c>
      <c r="B117" t="s">
        <v>241</v>
      </c>
      <c r="C117" t="s">
        <v>0</v>
      </c>
      <c r="D117" s="11" t="s">
        <v>242</v>
      </c>
      <c r="E117" s="11"/>
      <c r="F117" t="s">
        <v>0</v>
      </c>
      <c r="G117" s="6">
        <f ca="1">TODAY()+114</f>
        <v>44371</v>
      </c>
      <c r="H117" s="6">
        <f ca="1">TODAY()+115</f>
        <v>44372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22</v>
      </c>
      <c r="O117" t="s">
        <v>23</v>
      </c>
      <c r="P117" t="s">
        <v>0</v>
      </c>
      <c r="Q117">
        <v>0</v>
      </c>
      <c r="R117">
        <v>0</v>
      </c>
    </row>
    <row r="118" spans="1:18" x14ac:dyDescent="0.25">
      <c r="A118" s="5" t="s">
        <v>0</v>
      </c>
      <c r="B118" t="s">
        <v>243</v>
      </c>
      <c r="C118" t="s">
        <v>0</v>
      </c>
      <c r="D118" s="11" t="s">
        <v>244</v>
      </c>
      <c r="E118" s="11"/>
      <c r="F118" t="s">
        <v>0</v>
      </c>
      <c r="G118" s="6">
        <f ca="1">TODAY()+115</f>
        <v>44372</v>
      </c>
      <c r="H118" s="6">
        <f ca="1">TODAY()+116</f>
        <v>44373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22</v>
      </c>
      <c r="O118" t="s">
        <v>23</v>
      </c>
      <c r="P118" t="s">
        <v>0</v>
      </c>
      <c r="Q118">
        <v>0</v>
      </c>
      <c r="R118">
        <v>0</v>
      </c>
    </row>
    <row r="119" spans="1:18" x14ac:dyDescent="0.25">
      <c r="A119" s="5" t="s">
        <v>0</v>
      </c>
      <c r="B119" t="s">
        <v>245</v>
      </c>
      <c r="C119" t="s">
        <v>0</v>
      </c>
      <c r="D119" s="11" t="s">
        <v>45</v>
      </c>
      <c r="E119" s="11"/>
      <c r="F119" t="s">
        <v>0</v>
      </c>
      <c r="G119" s="6">
        <f ca="1">TODAY()+116</f>
        <v>44373</v>
      </c>
      <c r="H119" s="6">
        <f ca="1">TODAY()+117</f>
        <v>44374</v>
      </c>
      <c r="I119" t="s">
        <v>0</v>
      </c>
      <c r="J119">
        <v>0</v>
      </c>
      <c r="K119">
        <v>0</v>
      </c>
      <c r="L119">
        <v>0</v>
      </c>
      <c r="M119">
        <v>0</v>
      </c>
      <c r="N119" t="s">
        <v>22</v>
      </c>
      <c r="O119" t="s">
        <v>23</v>
      </c>
      <c r="P119" t="s">
        <v>0</v>
      </c>
      <c r="Q119">
        <v>0</v>
      </c>
      <c r="R119">
        <v>0</v>
      </c>
    </row>
    <row r="120" spans="1:18" x14ac:dyDescent="0.25">
      <c r="A120" s="5" t="s">
        <v>0</v>
      </c>
      <c r="B120" t="s">
        <v>246</v>
      </c>
      <c r="C120" t="s">
        <v>0</v>
      </c>
      <c r="D120" s="11" t="s">
        <v>247</v>
      </c>
      <c r="E120" s="11"/>
      <c r="F120" t="s">
        <v>0</v>
      </c>
      <c r="G120" s="6">
        <f ca="1">TODAY()+117</f>
        <v>44374</v>
      </c>
      <c r="H120" s="6">
        <f ca="1">TODAY()+118</f>
        <v>44375</v>
      </c>
      <c r="I120" t="s">
        <v>0</v>
      </c>
      <c r="J120">
        <v>0</v>
      </c>
      <c r="K120">
        <v>0</v>
      </c>
      <c r="L120">
        <v>0</v>
      </c>
      <c r="M120">
        <v>0</v>
      </c>
      <c r="N120" t="s">
        <v>22</v>
      </c>
      <c r="O120" t="s">
        <v>23</v>
      </c>
      <c r="P120" t="s">
        <v>0</v>
      </c>
      <c r="Q120">
        <v>0</v>
      </c>
      <c r="R120">
        <v>0</v>
      </c>
    </row>
    <row r="121" spans="1:18" x14ac:dyDescent="0.25">
      <c r="A121" s="5" t="s">
        <v>0</v>
      </c>
      <c r="B121" t="s">
        <v>248</v>
      </c>
      <c r="C121" t="s">
        <v>0</v>
      </c>
      <c r="D121" s="11" t="s">
        <v>249</v>
      </c>
      <c r="E121" s="11"/>
      <c r="F121" t="s">
        <v>0</v>
      </c>
      <c r="G121" s="6">
        <f ca="1">TODAY()+118</f>
        <v>44375</v>
      </c>
      <c r="H121" s="6">
        <f ca="1">TODAY()+119</f>
        <v>44376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22</v>
      </c>
      <c r="O121" t="s">
        <v>23</v>
      </c>
      <c r="P121" t="s">
        <v>0</v>
      </c>
      <c r="Q121">
        <v>0</v>
      </c>
      <c r="R121">
        <v>0</v>
      </c>
    </row>
    <row r="122" spans="1:18" x14ac:dyDescent="0.25">
      <c r="A122" s="5" t="s">
        <v>0</v>
      </c>
      <c r="B122" t="s">
        <v>250</v>
      </c>
      <c r="C122" t="s">
        <v>0</v>
      </c>
      <c r="D122" s="11" t="s">
        <v>251</v>
      </c>
      <c r="E122" s="11"/>
      <c r="F122" t="s">
        <v>0</v>
      </c>
      <c r="G122" s="6">
        <f ca="1">TODAY()+119</f>
        <v>44376</v>
      </c>
      <c r="H122" s="6">
        <f ca="1">TODAY()+120</f>
        <v>44377</v>
      </c>
      <c r="I122" t="s">
        <v>0</v>
      </c>
      <c r="J122">
        <v>0</v>
      </c>
      <c r="K122">
        <v>8</v>
      </c>
      <c r="L122">
        <v>0</v>
      </c>
      <c r="M122">
        <v>0</v>
      </c>
      <c r="N122" t="s">
        <v>22</v>
      </c>
      <c r="O122" t="s">
        <v>23</v>
      </c>
      <c r="P122" t="s">
        <v>0</v>
      </c>
      <c r="Q122">
        <v>0</v>
      </c>
      <c r="R122">
        <v>0</v>
      </c>
    </row>
    <row r="123" spans="1:18" x14ac:dyDescent="0.25">
      <c r="A123" s="5" t="s">
        <v>0</v>
      </c>
      <c r="B123" t="s">
        <v>252</v>
      </c>
      <c r="C123" t="s">
        <v>0</v>
      </c>
      <c r="D123" s="11" t="s">
        <v>253</v>
      </c>
      <c r="E123" s="11"/>
      <c r="F123" t="s">
        <v>0</v>
      </c>
      <c r="G123" s="6">
        <f ca="1">TODAY()+120</f>
        <v>44377</v>
      </c>
      <c r="H123" s="6">
        <f ca="1">TODAY()+121</f>
        <v>44378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22</v>
      </c>
      <c r="O123" t="s">
        <v>23</v>
      </c>
      <c r="P123" t="s">
        <v>0</v>
      </c>
      <c r="Q123">
        <v>0</v>
      </c>
      <c r="R123">
        <v>0</v>
      </c>
    </row>
    <row r="124" spans="1:18" x14ac:dyDescent="0.25">
      <c r="A124" s="5" t="s">
        <v>0</v>
      </c>
      <c r="B124" t="s">
        <v>254</v>
      </c>
      <c r="C124" t="s">
        <v>0</v>
      </c>
      <c r="D124" s="11" t="s">
        <v>255</v>
      </c>
      <c r="E124" s="11"/>
      <c r="F124" t="s">
        <v>0</v>
      </c>
      <c r="G124" s="6">
        <f ca="1">TODAY()+121</f>
        <v>44378</v>
      </c>
      <c r="H124" s="6">
        <f ca="1">TODAY()+122</f>
        <v>44379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22</v>
      </c>
      <c r="O124" t="s">
        <v>23</v>
      </c>
      <c r="P124" t="s">
        <v>0</v>
      </c>
      <c r="Q124">
        <v>0</v>
      </c>
      <c r="R124">
        <v>0</v>
      </c>
    </row>
    <row r="125" spans="1:18" x14ac:dyDescent="0.25">
      <c r="A125" s="5" t="s">
        <v>0</v>
      </c>
      <c r="B125" t="s">
        <v>256</v>
      </c>
      <c r="C125" t="s">
        <v>0</v>
      </c>
      <c r="D125" s="11" t="s">
        <v>257</v>
      </c>
      <c r="E125" s="11"/>
      <c r="F125" t="s">
        <v>0</v>
      </c>
      <c r="G125" s="6">
        <f ca="1">TODAY()+122</f>
        <v>44379</v>
      </c>
      <c r="H125" s="6">
        <f ca="1">TODAY()+123</f>
        <v>44380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22</v>
      </c>
      <c r="O125" t="s">
        <v>23</v>
      </c>
      <c r="P125" t="s">
        <v>0</v>
      </c>
      <c r="Q125">
        <v>0</v>
      </c>
      <c r="R125">
        <v>0</v>
      </c>
    </row>
    <row r="126" spans="1:18" x14ac:dyDescent="0.25">
      <c r="A126" s="5" t="s">
        <v>0</v>
      </c>
      <c r="B126" t="s">
        <v>258</v>
      </c>
      <c r="C126" t="s">
        <v>0</v>
      </c>
      <c r="D126" s="11" t="s">
        <v>259</v>
      </c>
      <c r="E126" s="11"/>
      <c r="F126" t="s">
        <v>0</v>
      </c>
      <c r="G126" s="6">
        <f ca="1">TODAY()+123</f>
        <v>44380</v>
      </c>
      <c r="H126" s="6">
        <f ca="1">TODAY()+124</f>
        <v>44381</v>
      </c>
      <c r="I126" t="s">
        <v>0</v>
      </c>
      <c r="J126">
        <v>0</v>
      </c>
      <c r="K126">
        <v>0</v>
      </c>
      <c r="L126">
        <v>0</v>
      </c>
      <c r="M126">
        <v>0</v>
      </c>
      <c r="N126" t="s">
        <v>22</v>
      </c>
      <c r="O126" t="s">
        <v>23</v>
      </c>
      <c r="P126" t="s">
        <v>0</v>
      </c>
      <c r="Q126">
        <v>0</v>
      </c>
      <c r="R126">
        <v>0</v>
      </c>
    </row>
    <row r="127" spans="1:18" x14ac:dyDescent="0.25">
      <c r="A127" s="5" t="s">
        <v>0</v>
      </c>
      <c r="B127" t="s">
        <v>260</v>
      </c>
      <c r="C127" t="s">
        <v>0</v>
      </c>
      <c r="D127" s="11" t="s">
        <v>261</v>
      </c>
      <c r="E127" s="11"/>
      <c r="F127" t="s">
        <v>0</v>
      </c>
      <c r="G127" s="6">
        <f ca="1">TODAY()+124</f>
        <v>44381</v>
      </c>
      <c r="H127" s="6">
        <f ca="1">TODAY()+125</f>
        <v>44382</v>
      </c>
      <c r="I127" t="s">
        <v>0</v>
      </c>
      <c r="J127">
        <v>0</v>
      </c>
      <c r="K127">
        <v>0</v>
      </c>
      <c r="L127">
        <v>0</v>
      </c>
      <c r="M127">
        <v>0</v>
      </c>
      <c r="N127" t="s">
        <v>22</v>
      </c>
      <c r="O127" t="s">
        <v>23</v>
      </c>
      <c r="P127" t="s">
        <v>0</v>
      </c>
      <c r="Q127">
        <v>0</v>
      </c>
      <c r="R127">
        <v>0</v>
      </c>
    </row>
    <row r="128" spans="1:18" x14ac:dyDescent="0.25">
      <c r="A128" s="2" t="s">
        <v>0</v>
      </c>
      <c r="B128" s="3" t="s">
        <v>262</v>
      </c>
      <c r="C128" s="10" t="s">
        <v>263</v>
      </c>
      <c r="D128" s="10"/>
      <c r="E128" s="10"/>
      <c r="F128" s="3" t="s">
        <v>0</v>
      </c>
      <c r="G128" s="4">
        <f ca="1">TODAY()+126</f>
        <v>44383</v>
      </c>
      <c r="H128" s="4">
        <f ca="1">TODAY()+132</f>
        <v>44389</v>
      </c>
      <c r="I128" s="3" t="s">
        <v>0</v>
      </c>
      <c r="J128" s="3">
        <v>0</v>
      </c>
      <c r="K128" s="3">
        <v>32</v>
      </c>
      <c r="L128" s="3">
        <v>0</v>
      </c>
      <c r="M128" s="3">
        <v>0</v>
      </c>
      <c r="N128" s="3" t="s">
        <v>0</v>
      </c>
      <c r="O128" s="3" t="s">
        <v>0</v>
      </c>
      <c r="P128" s="3" t="s">
        <v>0</v>
      </c>
      <c r="Q128" s="3">
        <v>0</v>
      </c>
      <c r="R128" s="3">
        <v>0</v>
      </c>
    </row>
    <row r="129" spans="1:18" x14ac:dyDescent="0.25">
      <c r="A129" s="5" t="s">
        <v>0</v>
      </c>
      <c r="B129" t="s">
        <v>264</v>
      </c>
      <c r="C129" t="s">
        <v>0</v>
      </c>
      <c r="D129" s="11" t="s">
        <v>265</v>
      </c>
      <c r="E129" s="11"/>
      <c r="F129" t="s">
        <v>0</v>
      </c>
      <c r="G129" s="6">
        <f ca="1">TODAY()+126</f>
        <v>44383</v>
      </c>
      <c r="H129" s="6">
        <f ca="1">TODAY()+127</f>
        <v>44384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22</v>
      </c>
      <c r="O129" t="s">
        <v>23</v>
      </c>
      <c r="P129" t="s">
        <v>0</v>
      </c>
      <c r="Q129">
        <v>0</v>
      </c>
      <c r="R129">
        <v>0</v>
      </c>
    </row>
    <row r="130" spans="1:18" x14ac:dyDescent="0.25">
      <c r="A130" s="5" t="s">
        <v>0</v>
      </c>
      <c r="B130" t="s">
        <v>266</v>
      </c>
      <c r="C130" t="s">
        <v>0</v>
      </c>
      <c r="D130" s="11" t="s">
        <v>267</v>
      </c>
      <c r="E130" s="11"/>
      <c r="F130" t="s">
        <v>0</v>
      </c>
      <c r="G130" s="6">
        <f ca="1">TODAY()+127</f>
        <v>44384</v>
      </c>
      <c r="H130" s="6">
        <f ca="1">TODAY()+128</f>
        <v>44385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22</v>
      </c>
      <c r="O130" t="s">
        <v>23</v>
      </c>
      <c r="P130" t="s">
        <v>0</v>
      </c>
      <c r="Q130">
        <v>0</v>
      </c>
      <c r="R130">
        <v>0</v>
      </c>
    </row>
    <row r="131" spans="1:18" x14ac:dyDescent="0.25">
      <c r="A131" s="5" t="s">
        <v>0</v>
      </c>
      <c r="B131" t="s">
        <v>268</v>
      </c>
      <c r="C131" t="s">
        <v>0</v>
      </c>
      <c r="D131" s="11" t="s">
        <v>269</v>
      </c>
      <c r="E131" s="11"/>
      <c r="F131" t="s">
        <v>0</v>
      </c>
      <c r="G131" s="6">
        <f ca="1">TODAY()+128</f>
        <v>44385</v>
      </c>
      <c r="H131" s="6">
        <f ca="1">TODAY()+129</f>
        <v>44386</v>
      </c>
      <c r="I131" t="s">
        <v>0</v>
      </c>
      <c r="J131">
        <v>0</v>
      </c>
      <c r="K131">
        <v>8</v>
      </c>
      <c r="L131">
        <v>0</v>
      </c>
      <c r="M131">
        <v>0</v>
      </c>
      <c r="N131" t="s">
        <v>22</v>
      </c>
      <c r="O131" t="s">
        <v>23</v>
      </c>
      <c r="P131" t="s">
        <v>0</v>
      </c>
      <c r="Q131">
        <v>0</v>
      </c>
      <c r="R131">
        <v>0</v>
      </c>
    </row>
    <row r="132" spans="1:18" x14ac:dyDescent="0.25">
      <c r="A132" s="5" t="s">
        <v>0</v>
      </c>
      <c r="B132" t="s">
        <v>270</v>
      </c>
      <c r="C132" t="s">
        <v>0</v>
      </c>
      <c r="D132" s="11" t="s">
        <v>271</v>
      </c>
      <c r="E132" s="11"/>
      <c r="F132" t="s">
        <v>0</v>
      </c>
      <c r="G132" s="6">
        <f ca="1">TODAY()+129</f>
        <v>44386</v>
      </c>
      <c r="H132" s="6">
        <f ca="1">TODAY()+130</f>
        <v>44387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22</v>
      </c>
      <c r="O132" t="s">
        <v>23</v>
      </c>
      <c r="P132" t="s">
        <v>0</v>
      </c>
      <c r="Q132">
        <v>0</v>
      </c>
      <c r="R132">
        <v>0</v>
      </c>
    </row>
    <row r="133" spans="1:18" x14ac:dyDescent="0.25">
      <c r="A133" s="5" t="s">
        <v>0</v>
      </c>
      <c r="B133" t="s">
        <v>272</v>
      </c>
      <c r="C133" t="s">
        <v>0</v>
      </c>
      <c r="D133" s="11" t="s">
        <v>273</v>
      </c>
      <c r="E133" s="11"/>
      <c r="F133" t="s">
        <v>0</v>
      </c>
      <c r="G133" s="6">
        <f ca="1">TODAY()+130</f>
        <v>44387</v>
      </c>
      <c r="H133" s="6">
        <f ca="1">TODAY()+131</f>
        <v>44388</v>
      </c>
      <c r="I133" t="s">
        <v>0</v>
      </c>
      <c r="J133">
        <v>0</v>
      </c>
      <c r="K133">
        <v>0</v>
      </c>
      <c r="L133">
        <v>0</v>
      </c>
      <c r="M133">
        <v>0</v>
      </c>
      <c r="N133" t="s">
        <v>22</v>
      </c>
      <c r="O133" t="s">
        <v>23</v>
      </c>
      <c r="P133" t="s">
        <v>0</v>
      </c>
      <c r="Q133">
        <v>0</v>
      </c>
      <c r="R133">
        <v>0</v>
      </c>
    </row>
    <row r="134" spans="1:18" x14ac:dyDescent="0.25">
      <c r="A134" s="5" t="s">
        <v>0</v>
      </c>
      <c r="B134" t="s">
        <v>274</v>
      </c>
      <c r="C134" t="s">
        <v>0</v>
      </c>
      <c r="D134" s="11" t="s">
        <v>275</v>
      </c>
      <c r="E134" s="11"/>
      <c r="F134" t="s">
        <v>0</v>
      </c>
      <c r="G134" s="6">
        <f ca="1">TODAY()+131</f>
        <v>44388</v>
      </c>
      <c r="H134" s="6">
        <f ca="1">TODAY()+132</f>
        <v>44389</v>
      </c>
      <c r="I134" t="s">
        <v>0</v>
      </c>
      <c r="J134">
        <v>0</v>
      </c>
      <c r="K134">
        <v>0</v>
      </c>
      <c r="L134">
        <v>0</v>
      </c>
      <c r="M134">
        <v>0</v>
      </c>
      <c r="N134" t="s">
        <v>22</v>
      </c>
      <c r="O134" t="s">
        <v>23</v>
      </c>
      <c r="P134" t="s">
        <v>0</v>
      </c>
      <c r="Q134">
        <v>0</v>
      </c>
      <c r="R134">
        <v>0</v>
      </c>
    </row>
    <row r="135" spans="1:18" x14ac:dyDescent="0.25">
      <c r="A135" s="2" t="s">
        <v>0</v>
      </c>
      <c r="B135" s="3" t="s">
        <v>276</v>
      </c>
      <c r="C135" s="10" t="s">
        <v>277</v>
      </c>
      <c r="D135" s="10"/>
      <c r="E135" s="10"/>
      <c r="F135" s="3" t="s">
        <v>0</v>
      </c>
      <c r="G135" s="4">
        <f ca="1">TODAY()+133</f>
        <v>44390</v>
      </c>
      <c r="H135" s="4">
        <f ca="1">TODAY()+141</f>
        <v>44398</v>
      </c>
      <c r="I135" s="3" t="s">
        <v>0</v>
      </c>
      <c r="J135" s="3">
        <v>0</v>
      </c>
      <c r="K135" s="3">
        <v>48</v>
      </c>
      <c r="L135" s="3">
        <v>0</v>
      </c>
      <c r="M135" s="3">
        <v>0</v>
      </c>
      <c r="N135" s="3" t="s">
        <v>0</v>
      </c>
      <c r="O135" s="3" t="s">
        <v>0</v>
      </c>
      <c r="P135" s="3" t="s">
        <v>0</v>
      </c>
      <c r="Q135" s="3">
        <v>0</v>
      </c>
      <c r="R135" s="3">
        <v>0</v>
      </c>
    </row>
    <row r="136" spans="1:18" x14ac:dyDescent="0.25">
      <c r="A136" s="5" t="s">
        <v>0</v>
      </c>
      <c r="B136" t="s">
        <v>278</v>
      </c>
      <c r="C136" t="s">
        <v>0</v>
      </c>
      <c r="D136" s="11" t="s">
        <v>279</v>
      </c>
      <c r="E136" s="11"/>
      <c r="F136" t="s">
        <v>0</v>
      </c>
      <c r="G136" s="6">
        <f ca="1">TODAY()+133</f>
        <v>44390</v>
      </c>
      <c r="H136" s="6">
        <f ca="1">TODAY()+134</f>
        <v>44391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22</v>
      </c>
      <c r="O136" t="s">
        <v>23</v>
      </c>
      <c r="P136" t="s">
        <v>0</v>
      </c>
      <c r="Q136">
        <v>0</v>
      </c>
      <c r="R136">
        <v>0</v>
      </c>
    </row>
    <row r="137" spans="1:18" x14ac:dyDescent="0.25">
      <c r="A137" s="5" t="s">
        <v>0</v>
      </c>
      <c r="B137" t="s">
        <v>280</v>
      </c>
      <c r="C137" t="s">
        <v>0</v>
      </c>
      <c r="D137" s="11" t="s">
        <v>281</v>
      </c>
      <c r="E137" s="11"/>
      <c r="F137" t="s">
        <v>0</v>
      </c>
      <c r="G137" s="6">
        <f ca="1">TODAY()+134</f>
        <v>44391</v>
      </c>
      <c r="H137" s="6">
        <f ca="1">TODAY()+135</f>
        <v>44392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22</v>
      </c>
      <c r="O137" t="s">
        <v>23</v>
      </c>
      <c r="P137" t="s">
        <v>0</v>
      </c>
      <c r="Q137">
        <v>0</v>
      </c>
      <c r="R137">
        <v>0</v>
      </c>
    </row>
    <row r="138" spans="1:18" x14ac:dyDescent="0.25">
      <c r="A138" s="5" t="s">
        <v>0</v>
      </c>
      <c r="B138" t="s">
        <v>282</v>
      </c>
      <c r="C138" t="s">
        <v>0</v>
      </c>
      <c r="D138" s="11" t="s">
        <v>283</v>
      </c>
      <c r="E138" s="11"/>
      <c r="F138" t="s">
        <v>0</v>
      </c>
      <c r="G138" s="6">
        <f ca="1">TODAY()+135</f>
        <v>44392</v>
      </c>
      <c r="H138" s="6">
        <f ca="1">TODAY()+136</f>
        <v>44393</v>
      </c>
      <c r="I138" t="s">
        <v>0</v>
      </c>
      <c r="J138">
        <v>0</v>
      </c>
      <c r="K138">
        <v>8</v>
      </c>
      <c r="L138">
        <v>0</v>
      </c>
      <c r="M138">
        <v>0</v>
      </c>
      <c r="N138" t="s">
        <v>22</v>
      </c>
      <c r="O138" t="s">
        <v>23</v>
      </c>
      <c r="P138" t="s">
        <v>0</v>
      </c>
      <c r="Q138">
        <v>0</v>
      </c>
      <c r="R138">
        <v>0</v>
      </c>
    </row>
    <row r="139" spans="1:18" x14ac:dyDescent="0.25">
      <c r="A139" s="5" t="s">
        <v>0</v>
      </c>
      <c r="B139" t="s">
        <v>284</v>
      </c>
      <c r="C139" t="s">
        <v>0</v>
      </c>
      <c r="D139" s="11" t="s">
        <v>285</v>
      </c>
      <c r="E139" s="11"/>
      <c r="F139" t="s">
        <v>0</v>
      </c>
      <c r="G139" s="6">
        <f ca="1">TODAY()+136</f>
        <v>44393</v>
      </c>
      <c r="H139" s="6">
        <f ca="1">TODAY()+137</f>
        <v>44394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22</v>
      </c>
      <c r="O139" t="s">
        <v>23</v>
      </c>
      <c r="P139" t="s">
        <v>0</v>
      </c>
      <c r="Q139">
        <v>0</v>
      </c>
      <c r="R139">
        <v>0</v>
      </c>
    </row>
    <row r="140" spans="1:18" x14ac:dyDescent="0.25">
      <c r="A140" s="5" t="s">
        <v>0</v>
      </c>
      <c r="B140" t="s">
        <v>286</v>
      </c>
      <c r="C140" t="s">
        <v>0</v>
      </c>
      <c r="D140" s="11" t="s">
        <v>287</v>
      </c>
      <c r="E140" s="11"/>
      <c r="F140" t="s">
        <v>0</v>
      </c>
      <c r="G140" s="6">
        <f ca="1">TODAY()+137</f>
        <v>44394</v>
      </c>
      <c r="H140" s="6">
        <f ca="1">TODAY()+138</f>
        <v>44395</v>
      </c>
      <c r="I140" t="s">
        <v>0</v>
      </c>
      <c r="J140">
        <v>0</v>
      </c>
      <c r="K140">
        <v>0</v>
      </c>
      <c r="L140">
        <v>0</v>
      </c>
      <c r="M140">
        <v>0</v>
      </c>
      <c r="N140" t="s">
        <v>22</v>
      </c>
      <c r="O140" t="s">
        <v>23</v>
      </c>
      <c r="P140" t="s">
        <v>0</v>
      </c>
      <c r="Q140">
        <v>0</v>
      </c>
      <c r="R140">
        <v>0</v>
      </c>
    </row>
    <row r="141" spans="1:18" x14ac:dyDescent="0.25">
      <c r="A141" s="5" t="s">
        <v>0</v>
      </c>
      <c r="B141" t="s">
        <v>288</v>
      </c>
      <c r="C141" t="s">
        <v>0</v>
      </c>
      <c r="D141" s="11" t="s">
        <v>289</v>
      </c>
      <c r="E141" s="11"/>
      <c r="F141" t="s">
        <v>0</v>
      </c>
      <c r="G141" s="6">
        <f ca="1">TODAY()+138</f>
        <v>44395</v>
      </c>
      <c r="H141" s="6">
        <f ca="1">TODAY()+139</f>
        <v>44396</v>
      </c>
      <c r="I141" t="s">
        <v>0</v>
      </c>
      <c r="J141">
        <v>0</v>
      </c>
      <c r="K141">
        <v>0</v>
      </c>
      <c r="L141">
        <v>0</v>
      </c>
      <c r="M141">
        <v>0</v>
      </c>
      <c r="N141" t="s">
        <v>22</v>
      </c>
      <c r="O141" t="s">
        <v>23</v>
      </c>
      <c r="P141" t="s">
        <v>0</v>
      </c>
      <c r="Q141">
        <v>0</v>
      </c>
      <c r="R141">
        <v>0</v>
      </c>
    </row>
    <row r="142" spans="1:18" x14ac:dyDescent="0.25">
      <c r="A142" s="5" t="s">
        <v>0</v>
      </c>
      <c r="B142" t="s">
        <v>290</v>
      </c>
      <c r="C142" t="s">
        <v>0</v>
      </c>
      <c r="D142" s="11" t="s">
        <v>291</v>
      </c>
      <c r="E142" s="11"/>
      <c r="F142" t="s">
        <v>0</v>
      </c>
      <c r="G142" s="6">
        <f ca="1">TODAY()+139</f>
        <v>44396</v>
      </c>
      <c r="H142" s="6">
        <f ca="1">TODAY()+140</f>
        <v>44397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22</v>
      </c>
      <c r="O142" t="s">
        <v>23</v>
      </c>
      <c r="P142" t="s">
        <v>0</v>
      </c>
      <c r="Q142">
        <v>0</v>
      </c>
      <c r="R142">
        <v>0</v>
      </c>
    </row>
    <row r="143" spans="1:18" x14ac:dyDescent="0.25">
      <c r="A143" s="5" t="s">
        <v>0</v>
      </c>
      <c r="B143" t="s">
        <v>292</v>
      </c>
      <c r="C143" t="s">
        <v>0</v>
      </c>
      <c r="D143" s="11" t="s">
        <v>291</v>
      </c>
      <c r="E143" s="11"/>
      <c r="F143" t="s">
        <v>0</v>
      </c>
      <c r="G143" s="6">
        <f ca="1">TODAY()+140</f>
        <v>44397</v>
      </c>
      <c r="H143" s="6">
        <f ca="1">TODAY()+141</f>
        <v>44398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22</v>
      </c>
      <c r="O143" t="s">
        <v>23</v>
      </c>
      <c r="P143" t="s">
        <v>0</v>
      </c>
      <c r="Q143">
        <v>0</v>
      </c>
      <c r="R143">
        <v>0</v>
      </c>
    </row>
    <row r="144" spans="1:18" x14ac:dyDescent="0.25">
      <c r="A144" s="2" t="s">
        <v>0</v>
      </c>
      <c r="B144" s="3" t="s">
        <v>293</v>
      </c>
      <c r="C144" s="10" t="s">
        <v>294</v>
      </c>
      <c r="D144" s="10"/>
      <c r="E144" s="10"/>
      <c r="F144" s="3" t="s">
        <v>0</v>
      </c>
      <c r="G144" s="4">
        <f ca="1">TODAY()+143</f>
        <v>44400</v>
      </c>
      <c r="H144" s="4">
        <f ca="1">TODAY()+318</f>
        <v>44575</v>
      </c>
      <c r="I144" s="3" t="s">
        <v>0</v>
      </c>
      <c r="J144" s="3">
        <v>0</v>
      </c>
      <c r="K144" s="3">
        <v>1000</v>
      </c>
      <c r="L144" s="3">
        <v>0</v>
      </c>
      <c r="M144" s="3">
        <v>0</v>
      </c>
      <c r="N144" s="3" t="s">
        <v>0</v>
      </c>
      <c r="O144" s="3" t="s">
        <v>0</v>
      </c>
      <c r="P144" s="3" t="s">
        <v>0</v>
      </c>
      <c r="Q144" s="3">
        <v>0</v>
      </c>
      <c r="R144" s="3">
        <v>0</v>
      </c>
    </row>
    <row r="145" spans="1:18" x14ac:dyDescent="0.25">
      <c r="A145" s="7" t="s">
        <v>0</v>
      </c>
      <c r="B145" s="3" t="s">
        <v>295</v>
      </c>
      <c r="C145" s="3" t="s">
        <v>0</v>
      </c>
      <c r="D145" s="10" t="s">
        <v>142</v>
      </c>
      <c r="E145" s="10"/>
      <c r="F145" s="3" t="s">
        <v>0</v>
      </c>
      <c r="G145" s="4">
        <f ca="1">TODAY()+143</f>
        <v>44400</v>
      </c>
      <c r="H145" s="4">
        <f ca="1">TODAY()+158</f>
        <v>44415</v>
      </c>
      <c r="I145" s="3" t="s">
        <v>0</v>
      </c>
      <c r="J145" s="3">
        <v>0</v>
      </c>
      <c r="K145" s="3">
        <v>88</v>
      </c>
      <c r="L145" s="3">
        <v>0</v>
      </c>
      <c r="M145" s="3">
        <v>0</v>
      </c>
      <c r="N145" s="3" t="s">
        <v>0</v>
      </c>
      <c r="O145" s="3" t="s">
        <v>0</v>
      </c>
      <c r="P145" s="3" t="s">
        <v>0</v>
      </c>
      <c r="Q145" s="3">
        <v>0</v>
      </c>
      <c r="R145" s="3">
        <v>0</v>
      </c>
    </row>
    <row r="146" spans="1:18" x14ac:dyDescent="0.25">
      <c r="A146" s="5" t="s">
        <v>0</v>
      </c>
      <c r="B146" t="s">
        <v>296</v>
      </c>
      <c r="C146" t="s">
        <v>0</v>
      </c>
      <c r="D146" t="s">
        <v>0</v>
      </c>
      <c r="E146" t="s">
        <v>297</v>
      </c>
      <c r="F146" t="s">
        <v>0</v>
      </c>
      <c r="G146" s="6">
        <f ca="1">TODAY()+143</f>
        <v>44400</v>
      </c>
      <c r="H146" s="6">
        <f ca="1">TODAY()+144</f>
        <v>44401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22</v>
      </c>
      <c r="O146" t="s">
        <v>23</v>
      </c>
      <c r="P146" t="s">
        <v>0</v>
      </c>
      <c r="Q146">
        <v>0</v>
      </c>
      <c r="R146">
        <v>0</v>
      </c>
    </row>
    <row r="147" spans="1:18" x14ac:dyDescent="0.25">
      <c r="A147" s="5" t="s">
        <v>0</v>
      </c>
      <c r="B147" t="s">
        <v>298</v>
      </c>
      <c r="C147" t="s">
        <v>0</v>
      </c>
      <c r="D147" t="s">
        <v>0</v>
      </c>
      <c r="E147" t="s">
        <v>299</v>
      </c>
      <c r="F147" t="s">
        <v>0</v>
      </c>
      <c r="G147" s="6">
        <f ca="1">TODAY()+144</f>
        <v>44401</v>
      </c>
      <c r="H147" s="6">
        <f ca="1">TODAY()+145</f>
        <v>44402</v>
      </c>
      <c r="I147" t="s">
        <v>0</v>
      </c>
      <c r="J147">
        <v>0</v>
      </c>
      <c r="K147">
        <v>0</v>
      </c>
      <c r="L147">
        <v>0</v>
      </c>
      <c r="M147">
        <v>0</v>
      </c>
      <c r="N147" t="s">
        <v>22</v>
      </c>
      <c r="O147" t="s">
        <v>23</v>
      </c>
      <c r="P147" t="s">
        <v>0</v>
      </c>
      <c r="Q147">
        <v>0</v>
      </c>
      <c r="R147">
        <v>0</v>
      </c>
    </row>
    <row r="148" spans="1:18" x14ac:dyDescent="0.25">
      <c r="A148" s="5" t="s">
        <v>0</v>
      </c>
      <c r="B148" t="s">
        <v>300</v>
      </c>
      <c r="C148" t="s">
        <v>0</v>
      </c>
      <c r="D148" t="s">
        <v>0</v>
      </c>
      <c r="E148" t="s">
        <v>301</v>
      </c>
      <c r="F148" t="s">
        <v>0</v>
      </c>
      <c r="G148" s="6">
        <f ca="1">TODAY()+145</f>
        <v>44402</v>
      </c>
      <c r="H148" s="6">
        <f ca="1">TODAY()+146</f>
        <v>44403</v>
      </c>
      <c r="I148" t="s">
        <v>0</v>
      </c>
      <c r="J148">
        <v>0</v>
      </c>
      <c r="K148">
        <v>0</v>
      </c>
      <c r="L148">
        <v>0</v>
      </c>
      <c r="M148">
        <v>0</v>
      </c>
      <c r="N148" t="s">
        <v>22</v>
      </c>
      <c r="O148" t="s">
        <v>23</v>
      </c>
      <c r="P148" t="s">
        <v>0</v>
      </c>
      <c r="Q148">
        <v>0</v>
      </c>
      <c r="R148">
        <v>0</v>
      </c>
    </row>
    <row r="149" spans="1:18" x14ac:dyDescent="0.25">
      <c r="A149" s="5" t="s">
        <v>0</v>
      </c>
      <c r="B149" t="s">
        <v>302</v>
      </c>
      <c r="C149" t="s">
        <v>0</v>
      </c>
      <c r="D149" t="s">
        <v>0</v>
      </c>
      <c r="E149" t="s">
        <v>303</v>
      </c>
      <c r="F149" t="s">
        <v>0</v>
      </c>
      <c r="G149" s="6">
        <f ca="1">TODAY()+146</f>
        <v>44403</v>
      </c>
      <c r="H149" s="6">
        <f ca="1">TODAY()+147</f>
        <v>44404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22</v>
      </c>
      <c r="O149" t="s">
        <v>23</v>
      </c>
      <c r="P149" t="s">
        <v>0</v>
      </c>
      <c r="Q149">
        <v>0</v>
      </c>
      <c r="R149">
        <v>0</v>
      </c>
    </row>
    <row r="150" spans="1:18" x14ac:dyDescent="0.25">
      <c r="A150" s="5" t="s">
        <v>0</v>
      </c>
      <c r="B150" t="s">
        <v>304</v>
      </c>
      <c r="C150" t="s">
        <v>0</v>
      </c>
      <c r="D150" t="s">
        <v>0</v>
      </c>
      <c r="E150" t="s">
        <v>305</v>
      </c>
      <c r="F150" t="s">
        <v>0</v>
      </c>
      <c r="G150" s="6">
        <f ca="1">TODAY()+147</f>
        <v>44404</v>
      </c>
      <c r="H150" s="6">
        <f ca="1">TODAY()+148</f>
        <v>44405</v>
      </c>
      <c r="I150" t="s">
        <v>0</v>
      </c>
      <c r="J150">
        <v>0</v>
      </c>
      <c r="K150">
        <v>8</v>
      </c>
      <c r="L150">
        <v>0</v>
      </c>
      <c r="M150">
        <v>0</v>
      </c>
      <c r="N150" t="s">
        <v>22</v>
      </c>
      <c r="O150" t="s">
        <v>23</v>
      </c>
      <c r="P150" t="s">
        <v>0</v>
      </c>
      <c r="Q150">
        <v>0</v>
      </c>
      <c r="R150">
        <v>0</v>
      </c>
    </row>
    <row r="151" spans="1:18" x14ac:dyDescent="0.25">
      <c r="A151" s="5" t="s">
        <v>0</v>
      </c>
      <c r="B151" t="s">
        <v>306</v>
      </c>
      <c r="C151" t="s">
        <v>0</v>
      </c>
      <c r="D151" t="s">
        <v>0</v>
      </c>
      <c r="E151" t="s">
        <v>307</v>
      </c>
      <c r="F151" t="s">
        <v>0</v>
      </c>
      <c r="G151" s="6">
        <f ca="1">TODAY()+148</f>
        <v>44405</v>
      </c>
      <c r="H151" s="6">
        <f ca="1">TODAY()+149</f>
        <v>44406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22</v>
      </c>
      <c r="O151" t="s">
        <v>23</v>
      </c>
      <c r="P151" t="s">
        <v>0</v>
      </c>
      <c r="Q151">
        <v>0</v>
      </c>
      <c r="R151">
        <v>0</v>
      </c>
    </row>
    <row r="152" spans="1:18" x14ac:dyDescent="0.25">
      <c r="A152" s="5" t="s">
        <v>0</v>
      </c>
      <c r="B152" t="s">
        <v>308</v>
      </c>
      <c r="C152" t="s">
        <v>0</v>
      </c>
      <c r="D152" t="s">
        <v>0</v>
      </c>
      <c r="E152" t="s">
        <v>309</v>
      </c>
      <c r="F152" t="s">
        <v>0</v>
      </c>
      <c r="G152" s="6">
        <f ca="1">TODAY()+149</f>
        <v>44406</v>
      </c>
      <c r="H152" s="6">
        <f ca="1">TODAY()+150</f>
        <v>44407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22</v>
      </c>
      <c r="O152" t="s">
        <v>23</v>
      </c>
      <c r="P152" t="s">
        <v>0</v>
      </c>
      <c r="Q152">
        <v>0</v>
      </c>
      <c r="R152">
        <v>0</v>
      </c>
    </row>
    <row r="153" spans="1:18" x14ac:dyDescent="0.25">
      <c r="A153" s="5" t="s">
        <v>0</v>
      </c>
      <c r="B153" t="s">
        <v>310</v>
      </c>
      <c r="C153" t="s">
        <v>0</v>
      </c>
      <c r="D153" t="s">
        <v>0</v>
      </c>
      <c r="E153" t="s">
        <v>311</v>
      </c>
      <c r="F153" t="s">
        <v>0</v>
      </c>
      <c r="G153" s="6">
        <f ca="1">TODAY()+150</f>
        <v>44407</v>
      </c>
      <c r="H153" s="6">
        <f ca="1">TODAY()+151</f>
        <v>44408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22</v>
      </c>
      <c r="O153" t="s">
        <v>23</v>
      </c>
      <c r="P153" t="s">
        <v>0</v>
      </c>
      <c r="Q153">
        <v>0</v>
      </c>
      <c r="R153">
        <v>0</v>
      </c>
    </row>
    <row r="154" spans="1:18" x14ac:dyDescent="0.25">
      <c r="A154" s="5" t="s">
        <v>0</v>
      </c>
      <c r="B154" t="s">
        <v>312</v>
      </c>
      <c r="C154" t="s">
        <v>0</v>
      </c>
      <c r="D154" t="s">
        <v>0</v>
      </c>
      <c r="E154" t="s">
        <v>313</v>
      </c>
      <c r="F154" t="s">
        <v>0</v>
      </c>
      <c r="G154" s="6">
        <f ca="1">TODAY()+151</f>
        <v>44408</v>
      </c>
      <c r="H154" s="6">
        <f ca="1">TODAY()+152</f>
        <v>44409</v>
      </c>
      <c r="I154" t="s">
        <v>0</v>
      </c>
      <c r="J154">
        <v>0</v>
      </c>
      <c r="K154">
        <v>0</v>
      </c>
      <c r="L154">
        <v>0</v>
      </c>
      <c r="M154">
        <v>0</v>
      </c>
      <c r="N154" t="s">
        <v>22</v>
      </c>
      <c r="O154" t="s">
        <v>23</v>
      </c>
      <c r="P154" t="s">
        <v>0</v>
      </c>
      <c r="Q154">
        <v>0</v>
      </c>
      <c r="R154">
        <v>0</v>
      </c>
    </row>
    <row r="155" spans="1:18" x14ac:dyDescent="0.25">
      <c r="A155" s="5" t="s">
        <v>0</v>
      </c>
      <c r="B155" t="s">
        <v>314</v>
      </c>
      <c r="C155" t="s">
        <v>0</v>
      </c>
      <c r="D155" t="s">
        <v>0</v>
      </c>
      <c r="E155" t="s">
        <v>315</v>
      </c>
      <c r="F155" t="s">
        <v>0</v>
      </c>
      <c r="G155" s="6">
        <f ca="1">TODAY()+152</f>
        <v>44409</v>
      </c>
      <c r="H155" s="6">
        <f ca="1">TODAY()+153</f>
        <v>44410</v>
      </c>
      <c r="I155" t="s">
        <v>0</v>
      </c>
      <c r="J155">
        <v>0</v>
      </c>
      <c r="K155">
        <v>0</v>
      </c>
      <c r="L155">
        <v>0</v>
      </c>
      <c r="M155">
        <v>0</v>
      </c>
      <c r="N155" t="s">
        <v>22</v>
      </c>
      <c r="O155" t="s">
        <v>23</v>
      </c>
      <c r="P155" t="s">
        <v>0</v>
      </c>
      <c r="Q155">
        <v>0</v>
      </c>
      <c r="R155">
        <v>0</v>
      </c>
    </row>
    <row r="156" spans="1:18" x14ac:dyDescent="0.25">
      <c r="A156" s="5" t="s">
        <v>0</v>
      </c>
      <c r="B156" t="s">
        <v>316</v>
      </c>
      <c r="C156" t="s">
        <v>0</v>
      </c>
      <c r="D156" t="s">
        <v>0</v>
      </c>
      <c r="E156" t="s">
        <v>317</v>
      </c>
      <c r="F156" t="s">
        <v>0</v>
      </c>
      <c r="G156" s="6">
        <f ca="1">TODAY()+153</f>
        <v>44410</v>
      </c>
      <c r="H156" s="6">
        <f ca="1">TODAY()+154</f>
        <v>44411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22</v>
      </c>
      <c r="O156" t="s">
        <v>23</v>
      </c>
      <c r="P156" t="s">
        <v>0</v>
      </c>
      <c r="Q156">
        <v>0</v>
      </c>
      <c r="R156">
        <v>0</v>
      </c>
    </row>
    <row r="157" spans="1:18" x14ac:dyDescent="0.25">
      <c r="A157" s="5" t="s">
        <v>0</v>
      </c>
      <c r="B157" t="s">
        <v>318</v>
      </c>
      <c r="C157" t="s">
        <v>0</v>
      </c>
      <c r="D157" t="s">
        <v>0</v>
      </c>
      <c r="E157" t="s">
        <v>319</v>
      </c>
      <c r="F157" t="s">
        <v>0</v>
      </c>
      <c r="G157" s="6">
        <f ca="1">TODAY()+154</f>
        <v>44411</v>
      </c>
      <c r="H157" s="6">
        <f ca="1">TODAY()+155</f>
        <v>44412</v>
      </c>
      <c r="I157" t="s">
        <v>0</v>
      </c>
      <c r="J157">
        <v>0</v>
      </c>
      <c r="K157">
        <v>8</v>
      </c>
      <c r="L157">
        <v>0</v>
      </c>
      <c r="M157">
        <v>0</v>
      </c>
      <c r="N157" t="s">
        <v>22</v>
      </c>
      <c r="O157" t="s">
        <v>23</v>
      </c>
      <c r="P157" t="s">
        <v>0</v>
      </c>
      <c r="Q157">
        <v>0</v>
      </c>
      <c r="R157">
        <v>0</v>
      </c>
    </row>
    <row r="158" spans="1:18" x14ac:dyDescent="0.25">
      <c r="A158" s="5" t="s">
        <v>0</v>
      </c>
      <c r="B158" t="s">
        <v>320</v>
      </c>
      <c r="C158" t="s">
        <v>0</v>
      </c>
      <c r="D158" t="s">
        <v>0</v>
      </c>
      <c r="E158" t="s">
        <v>321</v>
      </c>
      <c r="F158" t="s">
        <v>0</v>
      </c>
      <c r="G158" s="6">
        <f ca="1">TODAY()+155</f>
        <v>44412</v>
      </c>
      <c r="H158" s="6">
        <f ca="1">TODAY()+156</f>
        <v>44413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22</v>
      </c>
      <c r="O158" t="s">
        <v>23</v>
      </c>
      <c r="P158" t="s">
        <v>0</v>
      </c>
      <c r="Q158">
        <v>0</v>
      </c>
      <c r="R158">
        <v>0</v>
      </c>
    </row>
    <row r="159" spans="1:18" x14ac:dyDescent="0.25">
      <c r="A159" s="5" t="s">
        <v>0</v>
      </c>
      <c r="B159" t="s">
        <v>322</v>
      </c>
      <c r="C159" t="s">
        <v>0</v>
      </c>
      <c r="D159" t="s">
        <v>0</v>
      </c>
      <c r="E159" t="s">
        <v>323</v>
      </c>
      <c r="F159" t="s">
        <v>0</v>
      </c>
      <c r="G159" s="6">
        <f ca="1">TODAY()+156</f>
        <v>44413</v>
      </c>
      <c r="H159" s="6">
        <f ca="1">TODAY()+157</f>
        <v>44414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22</v>
      </c>
      <c r="O159" t="s">
        <v>23</v>
      </c>
      <c r="P159" t="s">
        <v>0</v>
      </c>
      <c r="Q159">
        <v>0</v>
      </c>
      <c r="R159">
        <v>0</v>
      </c>
    </row>
    <row r="160" spans="1:18" x14ac:dyDescent="0.25">
      <c r="A160" s="5" t="s">
        <v>0</v>
      </c>
      <c r="B160" t="s">
        <v>324</v>
      </c>
      <c r="C160" t="s">
        <v>0</v>
      </c>
      <c r="D160" t="s">
        <v>0</v>
      </c>
      <c r="E160" t="s">
        <v>325</v>
      </c>
      <c r="F160" t="s">
        <v>0</v>
      </c>
      <c r="G160" s="6">
        <f ca="1">TODAY()+157</f>
        <v>44414</v>
      </c>
      <c r="H160" s="6">
        <f ca="1">TODAY()+158</f>
        <v>44415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22</v>
      </c>
      <c r="O160" t="s">
        <v>23</v>
      </c>
      <c r="P160" t="s">
        <v>0</v>
      </c>
      <c r="Q160">
        <v>0</v>
      </c>
      <c r="R160">
        <v>0</v>
      </c>
    </row>
    <row r="161" spans="1:18" x14ac:dyDescent="0.25">
      <c r="A161" s="7" t="s">
        <v>0</v>
      </c>
      <c r="B161" s="3" t="s">
        <v>326</v>
      </c>
      <c r="C161" s="3" t="s">
        <v>0</v>
      </c>
      <c r="D161" s="10" t="s">
        <v>327</v>
      </c>
      <c r="E161" s="10"/>
      <c r="F161" s="3" t="s">
        <v>0</v>
      </c>
      <c r="G161" s="4">
        <f ca="1">TODAY()+159</f>
        <v>44416</v>
      </c>
      <c r="H161" s="4">
        <f ca="1">TODAY()+174</f>
        <v>44431</v>
      </c>
      <c r="I161" s="3" t="s">
        <v>0</v>
      </c>
      <c r="J161" s="3">
        <v>0</v>
      </c>
      <c r="K161" s="3">
        <v>80</v>
      </c>
      <c r="L161" s="3">
        <v>0</v>
      </c>
      <c r="M161" s="3">
        <v>0</v>
      </c>
      <c r="N161" s="3" t="s">
        <v>0</v>
      </c>
      <c r="O161" s="3" t="s">
        <v>0</v>
      </c>
      <c r="P161" s="3" t="s">
        <v>0</v>
      </c>
      <c r="Q161" s="3">
        <v>0</v>
      </c>
      <c r="R161" s="3">
        <v>0</v>
      </c>
    </row>
    <row r="162" spans="1:18" x14ac:dyDescent="0.25">
      <c r="A162" s="5" t="s">
        <v>0</v>
      </c>
      <c r="B162" t="s">
        <v>328</v>
      </c>
      <c r="C162" t="s">
        <v>0</v>
      </c>
      <c r="D162" t="s">
        <v>0</v>
      </c>
      <c r="E162" t="s">
        <v>329</v>
      </c>
      <c r="F162" t="s">
        <v>0</v>
      </c>
      <c r="G162" s="6">
        <f ca="1">TODAY()+159</f>
        <v>44416</v>
      </c>
      <c r="H162" s="6">
        <f ca="1">TODAY()+160</f>
        <v>44417</v>
      </c>
      <c r="I162" t="s">
        <v>0</v>
      </c>
      <c r="J162">
        <v>0</v>
      </c>
      <c r="K162">
        <v>0</v>
      </c>
      <c r="L162">
        <v>0</v>
      </c>
      <c r="M162">
        <v>0</v>
      </c>
      <c r="N162" t="s">
        <v>22</v>
      </c>
      <c r="O162" t="s">
        <v>23</v>
      </c>
      <c r="P162" t="s">
        <v>0</v>
      </c>
      <c r="Q162">
        <v>0</v>
      </c>
      <c r="R162">
        <v>0</v>
      </c>
    </row>
    <row r="163" spans="1:18" x14ac:dyDescent="0.25">
      <c r="A163" s="5" t="s">
        <v>0</v>
      </c>
      <c r="B163" t="s">
        <v>330</v>
      </c>
      <c r="C163" t="s">
        <v>0</v>
      </c>
      <c r="D163" t="s">
        <v>0</v>
      </c>
      <c r="E163" t="s">
        <v>331</v>
      </c>
      <c r="F163" t="s">
        <v>0</v>
      </c>
      <c r="G163" s="6">
        <f ca="1">TODAY()+160</f>
        <v>44417</v>
      </c>
      <c r="H163" s="6">
        <f ca="1">TODAY()+161</f>
        <v>44418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22</v>
      </c>
      <c r="O163" t="s">
        <v>23</v>
      </c>
      <c r="P163" t="s">
        <v>0</v>
      </c>
      <c r="Q163">
        <v>0</v>
      </c>
      <c r="R163">
        <v>0</v>
      </c>
    </row>
    <row r="164" spans="1:18" x14ac:dyDescent="0.25">
      <c r="A164" s="5" t="s">
        <v>0</v>
      </c>
      <c r="B164" t="s">
        <v>332</v>
      </c>
      <c r="C164" t="s">
        <v>0</v>
      </c>
      <c r="D164" t="s">
        <v>0</v>
      </c>
      <c r="E164" t="s">
        <v>333</v>
      </c>
      <c r="F164" t="s">
        <v>0</v>
      </c>
      <c r="G164" s="6">
        <f ca="1">TODAY()+161</f>
        <v>44418</v>
      </c>
      <c r="H164" s="6">
        <f ca="1">TODAY()+162</f>
        <v>44419</v>
      </c>
      <c r="I164" t="s">
        <v>0</v>
      </c>
      <c r="J164">
        <v>0</v>
      </c>
      <c r="K164">
        <v>8</v>
      </c>
      <c r="L164">
        <v>0</v>
      </c>
      <c r="M164">
        <v>0</v>
      </c>
      <c r="N164" t="s">
        <v>22</v>
      </c>
      <c r="O164" t="s">
        <v>23</v>
      </c>
      <c r="P164" t="s">
        <v>0</v>
      </c>
      <c r="Q164">
        <v>0</v>
      </c>
      <c r="R164">
        <v>0</v>
      </c>
    </row>
    <row r="165" spans="1:18" x14ac:dyDescent="0.25">
      <c r="A165" s="5" t="s">
        <v>0</v>
      </c>
      <c r="B165" t="s">
        <v>334</v>
      </c>
      <c r="C165" t="s">
        <v>0</v>
      </c>
      <c r="D165" t="s">
        <v>0</v>
      </c>
      <c r="E165" t="s">
        <v>335</v>
      </c>
      <c r="F165" t="s">
        <v>0</v>
      </c>
      <c r="G165" s="6">
        <f ca="1">TODAY()+162</f>
        <v>44419</v>
      </c>
      <c r="H165" s="6">
        <f ca="1">TODAY()+163</f>
        <v>44420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22</v>
      </c>
      <c r="O165" t="s">
        <v>23</v>
      </c>
      <c r="P165" t="s">
        <v>0</v>
      </c>
      <c r="Q165">
        <v>0</v>
      </c>
      <c r="R165">
        <v>0</v>
      </c>
    </row>
    <row r="166" spans="1:18" x14ac:dyDescent="0.25">
      <c r="A166" s="5" t="s">
        <v>0</v>
      </c>
      <c r="B166" t="s">
        <v>336</v>
      </c>
      <c r="C166" t="s">
        <v>0</v>
      </c>
      <c r="D166" t="s">
        <v>0</v>
      </c>
      <c r="E166" t="s">
        <v>337</v>
      </c>
      <c r="F166" t="s">
        <v>0</v>
      </c>
      <c r="G166" s="6">
        <f ca="1">TODAY()+163</f>
        <v>44420</v>
      </c>
      <c r="H166" s="6">
        <f ca="1">TODAY()+164</f>
        <v>44421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22</v>
      </c>
      <c r="O166" t="s">
        <v>23</v>
      </c>
      <c r="P166" t="s">
        <v>0</v>
      </c>
      <c r="Q166">
        <v>0</v>
      </c>
      <c r="R166">
        <v>0</v>
      </c>
    </row>
    <row r="167" spans="1:18" x14ac:dyDescent="0.25">
      <c r="A167" s="5" t="s">
        <v>0</v>
      </c>
      <c r="B167" t="s">
        <v>338</v>
      </c>
      <c r="C167" t="s">
        <v>0</v>
      </c>
      <c r="D167" t="s">
        <v>0</v>
      </c>
      <c r="E167" t="s">
        <v>339</v>
      </c>
      <c r="F167" t="s">
        <v>0</v>
      </c>
      <c r="G167" s="6">
        <f ca="1">TODAY()+164</f>
        <v>44421</v>
      </c>
      <c r="H167" s="6">
        <f ca="1">TODAY()+165</f>
        <v>44422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22</v>
      </c>
      <c r="O167" t="s">
        <v>23</v>
      </c>
      <c r="P167" t="s">
        <v>0</v>
      </c>
      <c r="Q167">
        <v>0</v>
      </c>
      <c r="R167">
        <v>0</v>
      </c>
    </row>
    <row r="168" spans="1:18" x14ac:dyDescent="0.25">
      <c r="A168" s="5" t="s">
        <v>0</v>
      </c>
      <c r="B168" t="s">
        <v>340</v>
      </c>
      <c r="C168" t="s">
        <v>0</v>
      </c>
      <c r="D168" t="s">
        <v>0</v>
      </c>
      <c r="E168" t="s">
        <v>341</v>
      </c>
      <c r="F168" t="s">
        <v>0</v>
      </c>
      <c r="G168" s="6">
        <f ca="1">TODAY()+165</f>
        <v>44422</v>
      </c>
      <c r="H168" s="6">
        <f ca="1">TODAY()+166</f>
        <v>44423</v>
      </c>
      <c r="I168" t="s">
        <v>0</v>
      </c>
      <c r="J168">
        <v>0</v>
      </c>
      <c r="K168">
        <v>0</v>
      </c>
      <c r="L168">
        <v>0</v>
      </c>
      <c r="M168">
        <v>0</v>
      </c>
      <c r="N168" t="s">
        <v>22</v>
      </c>
      <c r="O168" t="s">
        <v>23</v>
      </c>
      <c r="P168" t="s">
        <v>0</v>
      </c>
      <c r="Q168">
        <v>0</v>
      </c>
      <c r="R168">
        <v>0</v>
      </c>
    </row>
    <row r="169" spans="1:18" x14ac:dyDescent="0.25">
      <c r="A169" s="5" t="s">
        <v>0</v>
      </c>
      <c r="B169" t="s">
        <v>342</v>
      </c>
      <c r="C169" t="s">
        <v>0</v>
      </c>
      <c r="D169" t="s">
        <v>0</v>
      </c>
      <c r="E169" t="s">
        <v>343</v>
      </c>
      <c r="F169" t="s">
        <v>0</v>
      </c>
      <c r="G169" s="6">
        <f ca="1">TODAY()+166</f>
        <v>44423</v>
      </c>
      <c r="H169" s="6">
        <f ca="1">TODAY()+167</f>
        <v>44424</v>
      </c>
      <c r="I169" t="s">
        <v>0</v>
      </c>
      <c r="J169">
        <v>0</v>
      </c>
      <c r="K169">
        <v>0</v>
      </c>
      <c r="L169">
        <v>0</v>
      </c>
      <c r="M169">
        <v>0</v>
      </c>
      <c r="N169" t="s">
        <v>22</v>
      </c>
      <c r="O169" t="s">
        <v>23</v>
      </c>
      <c r="P169" t="s">
        <v>0</v>
      </c>
      <c r="Q169">
        <v>0</v>
      </c>
      <c r="R169">
        <v>0</v>
      </c>
    </row>
    <row r="170" spans="1:18" x14ac:dyDescent="0.25">
      <c r="A170" s="5" t="s">
        <v>0</v>
      </c>
      <c r="B170" t="s">
        <v>344</v>
      </c>
      <c r="C170" t="s">
        <v>0</v>
      </c>
      <c r="D170" t="s">
        <v>0</v>
      </c>
      <c r="E170" t="s">
        <v>345</v>
      </c>
      <c r="F170" t="s">
        <v>0</v>
      </c>
      <c r="G170" s="6">
        <f ca="1">TODAY()+167</f>
        <v>44424</v>
      </c>
      <c r="H170" s="6">
        <f ca="1">TODAY()+168</f>
        <v>44425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22</v>
      </c>
      <c r="O170" t="s">
        <v>23</v>
      </c>
      <c r="P170" t="s">
        <v>0</v>
      </c>
      <c r="Q170">
        <v>0</v>
      </c>
      <c r="R170">
        <v>0</v>
      </c>
    </row>
    <row r="171" spans="1:18" x14ac:dyDescent="0.25">
      <c r="A171" s="5" t="s">
        <v>0</v>
      </c>
      <c r="B171" t="s">
        <v>346</v>
      </c>
      <c r="C171" t="s">
        <v>0</v>
      </c>
      <c r="D171" t="s">
        <v>0</v>
      </c>
      <c r="E171" t="s">
        <v>347</v>
      </c>
      <c r="F171" t="s">
        <v>0</v>
      </c>
      <c r="G171" s="6">
        <f ca="1">TODAY()+168</f>
        <v>44425</v>
      </c>
      <c r="H171" s="6">
        <f ca="1">TODAY()+169</f>
        <v>44426</v>
      </c>
      <c r="I171" t="s">
        <v>0</v>
      </c>
      <c r="J171">
        <v>0</v>
      </c>
      <c r="K171">
        <v>8</v>
      </c>
      <c r="L171">
        <v>0</v>
      </c>
      <c r="M171">
        <v>0</v>
      </c>
      <c r="N171" t="s">
        <v>22</v>
      </c>
      <c r="O171" t="s">
        <v>23</v>
      </c>
      <c r="P171" t="s">
        <v>0</v>
      </c>
      <c r="Q171">
        <v>0</v>
      </c>
      <c r="R171">
        <v>0</v>
      </c>
    </row>
    <row r="172" spans="1:18" x14ac:dyDescent="0.25">
      <c r="A172" s="5" t="s">
        <v>0</v>
      </c>
      <c r="B172" t="s">
        <v>348</v>
      </c>
      <c r="C172" t="s">
        <v>0</v>
      </c>
      <c r="D172" t="s">
        <v>0</v>
      </c>
      <c r="E172" t="s">
        <v>349</v>
      </c>
      <c r="F172" t="s">
        <v>0</v>
      </c>
      <c r="G172" s="6">
        <f ca="1">TODAY()+169</f>
        <v>44426</v>
      </c>
      <c r="H172" s="6">
        <f ca="1">TODAY()+170</f>
        <v>44427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22</v>
      </c>
      <c r="O172" t="s">
        <v>23</v>
      </c>
      <c r="P172" t="s">
        <v>0</v>
      </c>
      <c r="Q172">
        <v>0</v>
      </c>
      <c r="R172">
        <v>0</v>
      </c>
    </row>
    <row r="173" spans="1:18" x14ac:dyDescent="0.25">
      <c r="A173" s="5" t="s">
        <v>0</v>
      </c>
      <c r="B173" t="s">
        <v>350</v>
      </c>
      <c r="C173" t="s">
        <v>0</v>
      </c>
      <c r="D173" t="s">
        <v>0</v>
      </c>
      <c r="E173" t="s">
        <v>351</v>
      </c>
      <c r="F173" t="s">
        <v>0</v>
      </c>
      <c r="G173" s="6">
        <f ca="1">TODAY()+170</f>
        <v>44427</v>
      </c>
      <c r="H173" s="6">
        <f ca="1">TODAY()+171</f>
        <v>44428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22</v>
      </c>
      <c r="O173" t="s">
        <v>23</v>
      </c>
      <c r="P173" t="s">
        <v>0</v>
      </c>
      <c r="Q173">
        <v>0</v>
      </c>
      <c r="R173">
        <v>0</v>
      </c>
    </row>
    <row r="174" spans="1:18" x14ac:dyDescent="0.25">
      <c r="A174" s="5" t="s">
        <v>0</v>
      </c>
      <c r="B174" t="s">
        <v>352</v>
      </c>
      <c r="C174" t="s">
        <v>0</v>
      </c>
      <c r="D174" t="s">
        <v>0</v>
      </c>
      <c r="E174" t="s">
        <v>353</v>
      </c>
      <c r="F174" t="s">
        <v>0</v>
      </c>
      <c r="G174" s="6">
        <f ca="1">TODAY()+171</f>
        <v>44428</v>
      </c>
      <c r="H174" s="6">
        <f ca="1">TODAY()+172</f>
        <v>44429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22</v>
      </c>
      <c r="O174" t="s">
        <v>23</v>
      </c>
      <c r="P174" t="s">
        <v>0</v>
      </c>
      <c r="Q174">
        <v>0</v>
      </c>
      <c r="R174">
        <v>0</v>
      </c>
    </row>
    <row r="175" spans="1:18" x14ac:dyDescent="0.25">
      <c r="A175" s="5" t="s">
        <v>0</v>
      </c>
      <c r="B175" t="s">
        <v>354</v>
      </c>
      <c r="C175" t="s">
        <v>0</v>
      </c>
      <c r="D175" t="s">
        <v>0</v>
      </c>
      <c r="E175" t="s">
        <v>355</v>
      </c>
      <c r="F175" t="s">
        <v>0</v>
      </c>
      <c r="G175" s="6">
        <f ca="1">TODAY()+172</f>
        <v>44429</v>
      </c>
      <c r="H175" s="6">
        <f ca="1">TODAY()+173</f>
        <v>44430</v>
      </c>
      <c r="I175" t="s">
        <v>0</v>
      </c>
      <c r="J175">
        <v>0</v>
      </c>
      <c r="K175">
        <v>0</v>
      </c>
      <c r="L175">
        <v>0</v>
      </c>
      <c r="M175">
        <v>0</v>
      </c>
      <c r="N175" t="s">
        <v>22</v>
      </c>
      <c r="O175" t="s">
        <v>23</v>
      </c>
      <c r="P175" t="s">
        <v>0</v>
      </c>
      <c r="Q175">
        <v>0</v>
      </c>
      <c r="R175">
        <v>0</v>
      </c>
    </row>
    <row r="176" spans="1:18" x14ac:dyDescent="0.25">
      <c r="A176" s="5" t="s">
        <v>0</v>
      </c>
      <c r="B176" t="s">
        <v>356</v>
      </c>
      <c r="C176" t="s">
        <v>0</v>
      </c>
      <c r="D176" t="s">
        <v>0</v>
      </c>
      <c r="E176" t="s">
        <v>357</v>
      </c>
      <c r="F176" t="s">
        <v>0</v>
      </c>
      <c r="G176" s="6">
        <f ca="1">TODAY()+173</f>
        <v>44430</v>
      </c>
      <c r="H176" s="6">
        <f ca="1">TODAY()+174</f>
        <v>44431</v>
      </c>
      <c r="I176" t="s">
        <v>0</v>
      </c>
      <c r="J176">
        <v>0</v>
      </c>
      <c r="K176">
        <v>0</v>
      </c>
      <c r="L176">
        <v>0</v>
      </c>
      <c r="M176">
        <v>0</v>
      </c>
      <c r="N176" t="s">
        <v>22</v>
      </c>
      <c r="O176" t="s">
        <v>23</v>
      </c>
      <c r="P176" t="s">
        <v>0</v>
      </c>
      <c r="Q176">
        <v>0</v>
      </c>
      <c r="R176">
        <v>0</v>
      </c>
    </row>
    <row r="177" spans="1:18" x14ac:dyDescent="0.25">
      <c r="A177" s="7" t="s">
        <v>0</v>
      </c>
      <c r="B177" s="3" t="s">
        <v>358</v>
      </c>
      <c r="C177" s="3" t="s">
        <v>0</v>
      </c>
      <c r="D177" s="10" t="s">
        <v>359</v>
      </c>
      <c r="E177" s="10"/>
      <c r="F177" s="3" t="s">
        <v>0</v>
      </c>
      <c r="G177" s="4">
        <f ca="1">TODAY()+175</f>
        <v>44432</v>
      </c>
      <c r="H177" s="4">
        <f ca="1">TODAY()+190</f>
        <v>44447</v>
      </c>
      <c r="I177" s="3" t="s">
        <v>0</v>
      </c>
      <c r="J177" s="3">
        <v>0</v>
      </c>
      <c r="K177" s="3">
        <v>88</v>
      </c>
      <c r="L177" s="3">
        <v>0</v>
      </c>
      <c r="M177" s="3">
        <v>0</v>
      </c>
      <c r="N177" s="3" t="s">
        <v>0</v>
      </c>
      <c r="O177" s="3" t="s">
        <v>0</v>
      </c>
      <c r="P177" s="3" t="s">
        <v>0</v>
      </c>
      <c r="Q177" s="3">
        <v>0</v>
      </c>
      <c r="R177" s="3">
        <v>0</v>
      </c>
    </row>
    <row r="178" spans="1:18" x14ac:dyDescent="0.25">
      <c r="A178" s="5" t="s">
        <v>0</v>
      </c>
      <c r="B178" t="s">
        <v>360</v>
      </c>
      <c r="C178" t="s">
        <v>0</v>
      </c>
      <c r="D178" t="s">
        <v>0</v>
      </c>
      <c r="E178" t="s">
        <v>329</v>
      </c>
      <c r="F178" t="s">
        <v>0</v>
      </c>
      <c r="G178" s="6">
        <f ca="1">TODAY()+175</f>
        <v>44432</v>
      </c>
      <c r="H178" s="6">
        <f ca="1">TODAY()+176</f>
        <v>44433</v>
      </c>
      <c r="I178" t="s">
        <v>0</v>
      </c>
      <c r="J178">
        <v>0</v>
      </c>
      <c r="K178">
        <v>8</v>
      </c>
      <c r="L178">
        <v>0</v>
      </c>
      <c r="M178">
        <v>0</v>
      </c>
      <c r="N178" t="s">
        <v>22</v>
      </c>
      <c r="O178" t="s">
        <v>23</v>
      </c>
      <c r="P178" t="s">
        <v>0</v>
      </c>
      <c r="Q178">
        <v>0</v>
      </c>
      <c r="R178">
        <v>0</v>
      </c>
    </row>
    <row r="179" spans="1:18" x14ac:dyDescent="0.25">
      <c r="A179" s="5" t="s">
        <v>0</v>
      </c>
      <c r="B179" t="s">
        <v>361</v>
      </c>
      <c r="C179" t="s">
        <v>0</v>
      </c>
      <c r="D179" t="s">
        <v>0</v>
      </c>
      <c r="E179" t="s">
        <v>331</v>
      </c>
      <c r="F179" t="s">
        <v>0</v>
      </c>
      <c r="G179" s="6">
        <f ca="1">TODAY()+176</f>
        <v>44433</v>
      </c>
      <c r="H179" s="6">
        <f ca="1">TODAY()+177</f>
        <v>44434</v>
      </c>
      <c r="I179" t="s">
        <v>0</v>
      </c>
      <c r="J179">
        <v>0</v>
      </c>
      <c r="K179">
        <v>8</v>
      </c>
      <c r="L179">
        <v>0</v>
      </c>
      <c r="M179">
        <v>0</v>
      </c>
      <c r="N179" t="s">
        <v>22</v>
      </c>
      <c r="O179" t="s">
        <v>23</v>
      </c>
      <c r="P179" t="s">
        <v>0</v>
      </c>
      <c r="Q179">
        <v>0</v>
      </c>
      <c r="R179">
        <v>0</v>
      </c>
    </row>
    <row r="180" spans="1:18" x14ac:dyDescent="0.25">
      <c r="A180" s="5" t="s">
        <v>0</v>
      </c>
      <c r="B180" t="s">
        <v>362</v>
      </c>
      <c r="C180" t="s">
        <v>0</v>
      </c>
      <c r="D180" t="s">
        <v>0</v>
      </c>
      <c r="E180" t="s">
        <v>333</v>
      </c>
      <c r="F180" t="s">
        <v>0</v>
      </c>
      <c r="G180" s="6">
        <f ca="1">TODAY()+177</f>
        <v>44434</v>
      </c>
      <c r="H180" s="6">
        <f ca="1">TODAY()+178</f>
        <v>44435</v>
      </c>
      <c r="I180" t="s">
        <v>0</v>
      </c>
      <c r="J180">
        <v>0</v>
      </c>
      <c r="K180">
        <v>8</v>
      </c>
      <c r="L180">
        <v>0</v>
      </c>
      <c r="M180">
        <v>0</v>
      </c>
      <c r="N180" t="s">
        <v>22</v>
      </c>
      <c r="O180" t="s">
        <v>23</v>
      </c>
      <c r="P180" t="s">
        <v>0</v>
      </c>
      <c r="Q180">
        <v>0</v>
      </c>
      <c r="R180">
        <v>0</v>
      </c>
    </row>
    <row r="181" spans="1:18" x14ac:dyDescent="0.25">
      <c r="A181" s="5" t="s">
        <v>0</v>
      </c>
      <c r="B181" t="s">
        <v>363</v>
      </c>
      <c r="C181" t="s">
        <v>0</v>
      </c>
      <c r="D181" t="s">
        <v>0</v>
      </c>
      <c r="E181" t="s">
        <v>335</v>
      </c>
      <c r="F181" t="s">
        <v>0</v>
      </c>
      <c r="G181" s="6">
        <f ca="1">TODAY()+178</f>
        <v>44435</v>
      </c>
      <c r="H181" s="6">
        <f ca="1">TODAY()+179</f>
        <v>44436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22</v>
      </c>
      <c r="O181" t="s">
        <v>23</v>
      </c>
      <c r="P181" t="s">
        <v>0</v>
      </c>
      <c r="Q181">
        <v>0</v>
      </c>
      <c r="R181">
        <v>0</v>
      </c>
    </row>
    <row r="182" spans="1:18" x14ac:dyDescent="0.25">
      <c r="A182" s="5" t="s">
        <v>0</v>
      </c>
      <c r="B182" t="s">
        <v>364</v>
      </c>
      <c r="C182" t="s">
        <v>0</v>
      </c>
      <c r="D182" t="s">
        <v>0</v>
      </c>
      <c r="E182" t="s">
        <v>337</v>
      </c>
      <c r="F182" t="s">
        <v>0</v>
      </c>
      <c r="G182" s="6">
        <f ca="1">TODAY()+179</f>
        <v>44436</v>
      </c>
      <c r="H182" s="6">
        <f ca="1">TODAY()+180</f>
        <v>44437</v>
      </c>
      <c r="I182" t="s">
        <v>0</v>
      </c>
      <c r="J182">
        <v>0</v>
      </c>
      <c r="K182">
        <v>0</v>
      </c>
      <c r="L182">
        <v>0</v>
      </c>
      <c r="M182">
        <v>0</v>
      </c>
      <c r="N182" t="s">
        <v>22</v>
      </c>
      <c r="O182" t="s">
        <v>23</v>
      </c>
      <c r="P182" t="s">
        <v>0</v>
      </c>
      <c r="Q182">
        <v>0</v>
      </c>
      <c r="R182">
        <v>0</v>
      </c>
    </row>
    <row r="183" spans="1:18" x14ac:dyDescent="0.25">
      <c r="A183" s="5" t="s">
        <v>0</v>
      </c>
      <c r="B183" t="s">
        <v>365</v>
      </c>
      <c r="C183" t="s">
        <v>0</v>
      </c>
      <c r="D183" t="s">
        <v>0</v>
      </c>
      <c r="E183" t="s">
        <v>339</v>
      </c>
      <c r="F183" t="s">
        <v>0</v>
      </c>
      <c r="G183" s="6">
        <f ca="1">TODAY()+180</f>
        <v>44437</v>
      </c>
      <c r="H183" s="6">
        <f ca="1">TODAY()+181</f>
        <v>44438</v>
      </c>
      <c r="I183" t="s">
        <v>0</v>
      </c>
      <c r="J183">
        <v>0</v>
      </c>
      <c r="K183">
        <v>0</v>
      </c>
      <c r="L183">
        <v>0</v>
      </c>
      <c r="M183">
        <v>0</v>
      </c>
      <c r="N183" t="s">
        <v>22</v>
      </c>
      <c r="O183" t="s">
        <v>23</v>
      </c>
      <c r="P183" t="s">
        <v>0</v>
      </c>
      <c r="Q183">
        <v>0</v>
      </c>
      <c r="R183">
        <v>0</v>
      </c>
    </row>
    <row r="184" spans="1:18" x14ac:dyDescent="0.25">
      <c r="A184" s="5" t="s">
        <v>0</v>
      </c>
      <c r="B184" t="s">
        <v>366</v>
      </c>
      <c r="C184" t="s">
        <v>0</v>
      </c>
      <c r="D184" t="s">
        <v>0</v>
      </c>
      <c r="E184" t="s">
        <v>341</v>
      </c>
      <c r="F184" t="s">
        <v>0</v>
      </c>
      <c r="G184" s="6">
        <f ca="1">TODAY()+181</f>
        <v>44438</v>
      </c>
      <c r="H184" s="6">
        <f ca="1">TODAY()+182</f>
        <v>44439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22</v>
      </c>
      <c r="O184" t="s">
        <v>23</v>
      </c>
      <c r="P184" t="s">
        <v>0</v>
      </c>
      <c r="Q184">
        <v>0</v>
      </c>
      <c r="R184">
        <v>0</v>
      </c>
    </row>
    <row r="185" spans="1:18" x14ac:dyDescent="0.25">
      <c r="A185" s="5" t="s">
        <v>0</v>
      </c>
      <c r="B185" t="s">
        <v>367</v>
      </c>
      <c r="C185" t="s">
        <v>0</v>
      </c>
      <c r="D185" t="s">
        <v>0</v>
      </c>
      <c r="E185" t="s">
        <v>343</v>
      </c>
      <c r="F185" t="s">
        <v>0</v>
      </c>
      <c r="G185" s="6">
        <f ca="1">TODAY()+182</f>
        <v>44439</v>
      </c>
      <c r="H185" s="6">
        <f ca="1">TODAY()+183</f>
        <v>44440</v>
      </c>
      <c r="I185" t="s">
        <v>0</v>
      </c>
      <c r="J185">
        <v>0</v>
      </c>
      <c r="K185">
        <v>8</v>
      </c>
      <c r="L185">
        <v>0</v>
      </c>
      <c r="M185">
        <v>0</v>
      </c>
      <c r="N185" t="s">
        <v>22</v>
      </c>
      <c r="O185" t="s">
        <v>23</v>
      </c>
      <c r="P185" t="s">
        <v>0</v>
      </c>
      <c r="Q185">
        <v>0</v>
      </c>
      <c r="R185">
        <v>0</v>
      </c>
    </row>
    <row r="186" spans="1:18" x14ac:dyDescent="0.25">
      <c r="A186" s="5" t="s">
        <v>0</v>
      </c>
      <c r="B186" t="s">
        <v>368</v>
      </c>
      <c r="C186" t="s">
        <v>0</v>
      </c>
      <c r="D186" t="s">
        <v>0</v>
      </c>
      <c r="E186" t="s">
        <v>345</v>
      </c>
      <c r="F186" t="s">
        <v>0</v>
      </c>
      <c r="G186" s="6">
        <f ca="1">TODAY()+183</f>
        <v>44440</v>
      </c>
      <c r="H186" s="6">
        <f ca="1">TODAY()+184</f>
        <v>44441</v>
      </c>
      <c r="I186" t="s">
        <v>0</v>
      </c>
      <c r="J186">
        <v>0</v>
      </c>
      <c r="K186">
        <v>8</v>
      </c>
      <c r="L186">
        <v>0</v>
      </c>
      <c r="M186">
        <v>0</v>
      </c>
      <c r="N186" t="s">
        <v>22</v>
      </c>
      <c r="O186" t="s">
        <v>23</v>
      </c>
      <c r="P186" t="s">
        <v>0</v>
      </c>
      <c r="Q186">
        <v>0</v>
      </c>
      <c r="R186">
        <v>0</v>
      </c>
    </row>
    <row r="187" spans="1:18" x14ac:dyDescent="0.25">
      <c r="A187" s="5" t="s">
        <v>0</v>
      </c>
      <c r="B187" t="s">
        <v>369</v>
      </c>
      <c r="C187" t="s">
        <v>0</v>
      </c>
      <c r="D187" t="s">
        <v>0</v>
      </c>
      <c r="E187" t="s">
        <v>347</v>
      </c>
      <c r="F187" t="s">
        <v>0</v>
      </c>
      <c r="G187" s="6">
        <f ca="1">TODAY()+184</f>
        <v>44441</v>
      </c>
      <c r="H187" s="6">
        <f ca="1">TODAY()+185</f>
        <v>44442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22</v>
      </c>
      <c r="O187" t="s">
        <v>23</v>
      </c>
      <c r="P187" t="s">
        <v>0</v>
      </c>
      <c r="Q187">
        <v>0</v>
      </c>
      <c r="R187">
        <v>0</v>
      </c>
    </row>
    <row r="188" spans="1:18" x14ac:dyDescent="0.25">
      <c r="A188" s="5" t="s">
        <v>0</v>
      </c>
      <c r="B188" t="s">
        <v>370</v>
      </c>
      <c r="C188" t="s">
        <v>0</v>
      </c>
      <c r="D188" t="s">
        <v>0</v>
      </c>
      <c r="E188" t="s">
        <v>349</v>
      </c>
      <c r="F188" t="s">
        <v>0</v>
      </c>
      <c r="G188" s="6">
        <f ca="1">TODAY()+185</f>
        <v>44442</v>
      </c>
      <c r="H188" s="6">
        <f ca="1">TODAY()+186</f>
        <v>44443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22</v>
      </c>
      <c r="O188" t="s">
        <v>23</v>
      </c>
      <c r="P188" t="s">
        <v>0</v>
      </c>
      <c r="Q188">
        <v>0</v>
      </c>
      <c r="R188">
        <v>0</v>
      </c>
    </row>
    <row r="189" spans="1:18" x14ac:dyDescent="0.25">
      <c r="A189" s="5" t="s">
        <v>0</v>
      </c>
      <c r="B189" t="s">
        <v>371</v>
      </c>
      <c r="C189" t="s">
        <v>0</v>
      </c>
      <c r="D189" t="s">
        <v>0</v>
      </c>
      <c r="E189" t="s">
        <v>351</v>
      </c>
      <c r="F189" t="s">
        <v>0</v>
      </c>
      <c r="G189" s="6">
        <f ca="1">TODAY()+186</f>
        <v>44443</v>
      </c>
      <c r="H189" s="6">
        <f ca="1">TODAY()+187</f>
        <v>44444</v>
      </c>
      <c r="I189" t="s">
        <v>0</v>
      </c>
      <c r="J189">
        <v>0</v>
      </c>
      <c r="K189">
        <v>0</v>
      </c>
      <c r="L189">
        <v>0</v>
      </c>
      <c r="M189">
        <v>0</v>
      </c>
      <c r="N189" t="s">
        <v>22</v>
      </c>
      <c r="O189" t="s">
        <v>23</v>
      </c>
      <c r="P189" t="s">
        <v>0</v>
      </c>
      <c r="Q189">
        <v>0</v>
      </c>
      <c r="R189">
        <v>0</v>
      </c>
    </row>
    <row r="190" spans="1:18" x14ac:dyDescent="0.25">
      <c r="A190" s="5" t="s">
        <v>0</v>
      </c>
      <c r="B190" t="s">
        <v>372</v>
      </c>
      <c r="C190" t="s">
        <v>0</v>
      </c>
      <c r="D190" t="s">
        <v>0</v>
      </c>
      <c r="E190" t="s">
        <v>353</v>
      </c>
      <c r="F190" t="s">
        <v>0</v>
      </c>
      <c r="G190" s="6">
        <f ca="1">TODAY()+187</f>
        <v>44444</v>
      </c>
      <c r="H190" s="6">
        <f ca="1">TODAY()+188</f>
        <v>44445</v>
      </c>
      <c r="I190" t="s">
        <v>0</v>
      </c>
      <c r="J190">
        <v>0</v>
      </c>
      <c r="K190">
        <v>0</v>
      </c>
      <c r="L190">
        <v>0</v>
      </c>
      <c r="M190">
        <v>0</v>
      </c>
      <c r="N190" t="s">
        <v>22</v>
      </c>
      <c r="O190" t="s">
        <v>23</v>
      </c>
      <c r="P190" t="s">
        <v>0</v>
      </c>
      <c r="Q190">
        <v>0</v>
      </c>
      <c r="R190">
        <v>0</v>
      </c>
    </row>
    <row r="191" spans="1:18" x14ac:dyDescent="0.25">
      <c r="A191" s="5" t="s">
        <v>0</v>
      </c>
      <c r="B191" t="s">
        <v>373</v>
      </c>
      <c r="C191" t="s">
        <v>0</v>
      </c>
      <c r="D191" t="s">
        <v>0</v>
      </c>
      <c r="E191" t="s">
        <v>355</v>
      </c>
      <c r="F191" t="s">
        <v>0</v>
      </c>
      <c r="G191" s="6">
        <f ca="1">TODAY()+188</f>
        <v>44445</v>
      </c>
      <c r="H191" s="6">
        <f ca="1">TODAY()+189</f>
        <v>44446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22</v>
      </c>
      <c r="O191" t="s">
        <v>23</v>
      </c>
      <c r="P191" t="s">
        <v>0</v>
      </c>
      <c r="Q191">
        <v>0</v>
      </c>
      <c r="R191">
        <v>0</v>
      </c>
    </row>
    <row r="192" spans="1:18" x14ac:dyDescent="0.25">
      <c r="A192" s="5" t="s">
        <v>0</v>
      </c>
      <c r="B192" t="s">
        <v>374</v>
      </c>
      <c r="C192" t="s">
        <v>0</v>
      </c>
      <c r="D192" t="s">
        <v>0</v>
      </c>
      <c r="E192" t="s">
        <v>357</v>
      </c>
      <c r="F192" t="s">
        <v>0</v>
      </c>
      <c r="G192" s="6">
        <f ca="1">TODAY()+189</f>
        <v>44446</v>
      </c>
      <c r="H192" s="6">
        <f ca="1">TODAY()+190</f>
        <v>44447</v>
      </c>
      <c r="I192" t="s">
        <v>0</v>
      </c>
      <c r="J192">
        <v>0</v>
      </c>
      <c r="K192">
        <v>8</v>
      </c>
      <c r="L192">
        <v>0</v>
      </c>
      <c r="M192">
        <v>0</v>
      </c>
      <c r="N192" t="s">
        <v>22</v>
      </c>
      <c r="O192" t="s">
        <v>23</v>
      </c>
      <c r="P192" t="s">
        <v>0</v>
      </c>
      <c r="Q192">
        <v>0</v>
      </c>
      <c r="R192">
        <v>0</v>
      </c>
    </row>
    <row r="193" spans="1:18" x14ac:dyDescent="0.25">
      <c r="A193" s="7" t="s">
        <v>0</v>
      </c>
      <c r="B193" s="3" t="s">
        <v>375</v>
      </c>
      <c r="C193" s="3" t="s">
        <v>0</v>
      </c>
      <c r="D193" s="10" t="s">
        <v>376</v>
      </c>
      <c r="E193" s="10"/>
      <c r="F193" s="3" t="s">
        <v>0</v>
      </c>
      <c r="G193" s="4">
        <f ca="1">TODAY()+191</f>
        <v>44448</v>
      </c>
      <c r="H193" s="4">
        <f ca="1">TODAY()+206</f>
        <v>44463</v>
      </c>
      <c r="I193" s="3" t="s">
        <v>0</v>
      </c>
      <c r="J193" s="3">
        <v>0</v>
      </c>
      <c r="K193" s="3">
        <v>88</v>
      </c>
      <c r="L193" s="3">
        <v>0</v>
      </c>
      <c r="M193" s="3">
        <v>0</v>
      </c>
      <c r="N193" s="3" t="s">
        <v>0</v>
      </c>
      <c r="O193" s="3" t="s">
        <v>0</v>
      </c>
      <c r="P193" s="3" t="s">
        <v>0</v>
      </c>
      <c r="Q193" s="3">
        <v>0</v>
      </c>
      <c r="R193" s="3">
        <v>0</v>
      </c>
    </row>
    <row r="194" spans="1:18" x14ac:dyDescent="0.25">
      <c r="A194" s="5" t="s">
        <v>0</v>
      </c>
      <c r="B194" t="s">
        <v>377</v>
      </c>
      <c r="C194" t="s">
        <v>0</v>
      </c>
      <c r="D194" t="s">
        <v>0</v>
      </c>
      <c r="E194" t="s">
        <v>329</v>
      </c>
      <c r="F194" t="s">
        <v>0</v>
      </c>
      <c r="G194" s="6">
        <f ca="1">TODAY()+191</f>
        <v>44448</v>
      </c>
      <c r="H194" s="6">
        <f ca="1">TODAY()+192</f>
        <v>44449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22</v>
      </c>
      <c r="O194" t="s">
        <v>23</v>
      </c>
      <c r="P194" t="s">
        <v>0</v>
      </c>
      <c r="Q194">
        <v>0</v>
      </c>
      <c r="R194">
        <v>0</v>
      </c>
    </row>
    <row r="195" spans="1:18" x14ac:dyDescent="0.25">
      <c r="A195" s="5" t="s">
        <v>0</v>
      </c>
      <c r="B195" t="s">
        <v>378</v>
      </c>
      <c r="C195" t="s">
        <v>0</v>
      </c>
      <c r="D195" t="s">
        <v>0</v>
      </c>
      <c r="E195" t="s">
        <v>331</v>
      </c>
      <c r="F195" t="s">
        <v>0</v>
      </c>
      <c r="G195" s="6">
        <f ca="1">TODAY()+192</f>
        <v>44449</v>
      </c>
      <c r="H195" s="6">
        <f ca="1">TODAY()+193</f>
        <v>44450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22</v>
      </c>
      <c r="O195" t="s">
        <v>23</v>
      </c>
      <c r="P195" t="s">
        <v>0</v>
      </c>
      <c r="Q195">
        <v>0</v>
      </c>
      <c r="R195">
        <v>0</v>
      </c>
    </row>
    <row r="196" spans="1:18" x14ac:dyDescent="0.25">
      <c r="A196" s="5" t="s">
        <v>0</v>
      </c>
      <c r="B196" t="s">
        <v>379</v>
      </c>
      <c r="C196" t="s">
        <v>0</v>
      </c>
      <c r="D196" t="s">
        <v>0</v>
      </c>
      <c r="E196" t="s">
        <v>333</v>
      </c>
      <c r="F196" t="s">
        <v>0</v>
      </c>
      <c r="G196" s="6">
        <f ca="1">TODAY()+193</f>
        <v>44450</v>
      </c>
      <c r="H196" s="6">
        <f ca="1">TODAY()+194</f>
        <v>44451</v>
      </c>
      <c r="I196" t="s">
        <v>0</v>
      </c>
      <c r="J196">
        <v>0</v>
      </c>
      <c r="K196">
        <v>0</v>
      </c>
      <c r="L196">
        <v>0</v>
      </c>
      <c r="M196">
        <v>0</v>
      </c>
      <c r="N196" t="s">
        <v>22</v>
      </c>
      <c r="O196" t="s">
        <v>23</v>
      </c>
      <c r="P196" t="s">
        <v>0</v>
      </c>
      <c r="Q196">
        <v>0</v>
      </c>
      <c r="R196">
        <v>0</v>
      </c>
    </row>
    <row r="197" spans="1:18" x14ac:dyDescent="0.25">
      <c r="A197" s="5" t="s">
        <v>0</v>
      </c>
      <c r="B197" t="s">
        <v>380</v>
      </c>
      <c r="C197" t="s">
        <v>0</v>
      </c>
      <c r="D197" t="s">
        <v>0</v>
      </c>
      <c r="E197" t="s">
        <v>335</v>
      </c>
      <c r="F197" t="s">
        <v>0</v>
      </c>
      <c r="G197" s="6">
        <f ca="1">TODAY()+194</f>
        <v>44451</v>
      </c>
      <c r="H197" s="6">
        <f ca="1">TODAY()+195</f>
        <v>44452</v>
      </c>
      <c r="I197" t="s">
        <v>0</v>
      </c>
      <c r="J197">
        <v>0</v>
      </c>
      <c r="K197">
        <v>0</v>
      </c>
      <c r="L197">
        <v>0</v>
      </c>
      <c r="M197">
        <v>0</v>
      </c>
      <c r="N197" t="s">
        <v>22</v>
      </c>
      <c r="O197" t="s">
        <v>23</v>
      </c>
      <c r="P197" t="s">
        <v>0</v>
      </c>
      <c r="Q197">
        <v>0</v>
      </c>
      <c r="R197">
        <v>0</v>
      </c>
    </row>
    <row r="198" spans="1:18" x14ac:dyDescent="0.25">
      <c r="A198" s="5" t="s">
        <v>0</v>
      </c>
      <c r="B198" t="s">
        <v>381</v>
      </c>
      <c r="C198" t="s">
        <v>0</v>
      </c>
      <c r="D198" t="s">
        <v>0</v>
      </c>
      <c r="E198" t="s">
        <v>337</v>
      </c>
      <c r="F198" t="s">
        <v>0</v>
      </c>
      <c r="G198" s="6">
        <f ca="1">TODAY()+195</f>
        <v>44452</v>
      </c>
      <c r="H198" s="6">
        <f ca="1">TODAY()+196</f>
        <v>44453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22</v>
      </c>
      <c r="O198" t="s">
        <v>23</v>
      </c>
      <c r="P198" t="s">
        <v>0</v>
      </c>
      <c r="Q198">
        <v>0</v>
      </c>
      <c r="R198">
        <v>0</v>
      </c>
    </row>
    <row r="199" spans="1:18" x14ac:dyDescent="0.25">
      <c r="A199" s="5" t="s">
        <v>0</v>
      </c>
      <c r="B199" t="s">
        <v>382</v>
      </c>
      <c r="C199" t="s">
        <v>0</v>
      </c>
      <c r="D199" t="s">
        <v>0</v>
      </c>
      <c r="E199" t="s">
        <v>339</v>
      </c>
      <c r="F199" t="s">
        <v>0</v>
      </c>
      <c r="G199" s="6">
        <f ca="1">TODAY()+196</f>
        <v>44453</v>
      </c>
      <c r="H199" s="6">
        <f ca="1">TODAY()+197</f>
        <v>44454</v>
      </c>
      <c r="I199" t="s">
        <v>0</v>
      </c>
      <c r="J199">
        <v>0</v>
      </c>
      <c r="K199">
        <v>8</v>
      </c>
      <c r="L199">
        <v>0</v>
      </c>
      <c r="M199">
        <v>0</v>
      </c>
      <c r="N199" t="s">
        <v>22</v>
      </c>
      <c r="O199" t="s">
        <v>23</v>
      </c>
      <c r="P199" t="s">
        <v>0</v>
      </c>
      <c r="Q199">
        <v>0</v>
      </c>
      <c r="R199">
        <v>0</v>
      </c>
    </row>
    <row r="200" spans="1:18" x14ac:dyDescent="0.25">
      <c r="A200" s="5" t="s">
        <v>0</v>
      </c>
      <c r="B200" t="s">
        <v>383</v>
      </c>
      <c r="C200" t="s">
        <v>0</v>
      </c>
      <c r="D200" t="s">
        <v>0</v>
      </c>
      <c r="E200" t="s">
        <v>341</v>
      </c>
      <c r="F200" t="s">
        <v>0</v>
      </c>
      <c r="G200" s="6">
        <f ca="1">TODAY()+197</f>
        <v>44454</v>
      </c>
      <c r="H200" s="6">
        <f ca="1">TODAY()+198</f>
        <v>44455</v>
      </c>
      <c r="I200" t="s">
        <v>0</v>
      </c>
      <c r="J200">
        <v>0</v>
      </c>
      <c r="K200">
        <v>8</v>
      </c>
      <c r="L200">
        <v>0</v>
      </c>
      <c r="M200">
        <v>0</v>
      </c>
      <c r="N200" t="s">
        <v>22</v>
      </c>
      <c r="O200" t="s">
        <v>23</v>
      </c>
      <c r="P200" t="s">
        <v>0</v>
      </c>
      <c r="Q200">
        <v>0</v>
      </c>
      <c r="R200">
        <v>0</v>
      </c>
    </row>
    <row r="201" spans="1:18" x14ac:dyDescent="0.25">
      <c r="A201" s="5" t="s">
        <v>0</v>
      </c>
      <c r="B201" t="s">
        <v>384</v>
      </c>
      <c r="C201" t="s">
        <v>0</v>
      </c>
      <c r="D201" t="s">
        <v>0</v>
      </c>
      <c r="E201" t="s">
        <v>343</v>
      </c>
      <c r="F201" t="s">
        <v>0</v>
      </c>
      <c r="G201" s="6">
        <f ca="1">TODAY()+198</f>
        <v>44455</v>
      </c>
      <c r="H201" s="6">
        <f ca="1">TODAY()+199</f>
        <v>44456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22</v>
      </c>
      <c r="O201" t="s">
        <v>23</v>
      </c>
      <c r="P201" t="s">
        <v>0</v>
      </c>
      <c r="Q201">
        <v>0</v>
      </c>
      <c r="R201">
        <v>0</v>
      </c>
    </row>
    <row r="202" spans="1:18" x14ac:dyDescent="0.25">
      <c r="A202" s="5" t="s">
        <v>0</v>
      </c>
      <c r="B202" t="s">
        <v>385</v>
      </c>
      <c r="C202" t="s">
        <v>0</v>
      </c>
      <c r="D202" t="s">
        <v>0</v>
      </c>
      <c r="E202" t="s">
        <v>345</v>
      </c>
      <c r="F202" t="s">
        <v>0</v>
      </c>
      <c r="G202" s="6">
        <f ca="1">TODAY()+199</f>
        <v>44456</v>
      </c>
      <c r="H202" s="6">
        <f ca="1">TODAY()+200</f>
        <v>44457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22</v>
      </c>
      <c r="O202" t="s">
        <v>23</v>
      </c>
      <c r="P202" t="s">
        <v>0</v>
      </c>
      <c r="Q202">
        <v>0</v>
      </c>
      <c r="R202">
        <v>0</v>
      </c>
    </row>
    <row r="203" spans="1:18" x14ac:dyDescent="0.25">
      <c r="A203" s="5" t="s">
        <v>0</v>
      </c>
      <c r="B203" t="s">
        <v>386</v>
      </c>
      <c r="C203" t="s">
        <v>0</v>
      </c>
      <c r="D203" t="s">
        <v>0</v>
      </c>
      <c r="E203" t="s">
        <v>347</v>
      </c>
      <c r="F203" t="s">
        <v>0</v>
      </c>
      <c r="G203" s="6">
        <f ca="1">TODAY()+200</f>
        <v>44457</v>
      </c>
      <c r="H203" s="6">
        <f ca="1">TODAY()+201</f>
        <v>44458</v>
      </c>
      <c r="I203" t="s">
        <v>0</v>
      </c>
      <c r="J203">
        <v>0</v>
      </c>
      <c r="K203">
        <v>0</v>
      </c>
      <c r="L203">
        <v>0</v>
      </c>
      <c r="M203">
        <v>0</v>
      </c>
      <c r="N203" t="s">
        <v>22</v>
      </c>
      <c r="O203" t="s">
        <v>23</v>
      </c>
      <c r="P203" t="s">
        <v>0</v>
      </c>
      <c r="Q203">
        <v>0</v>
      </c>
      <c r="R203">
        <v>0</v>
      </c>
    </row>
    <row r="204" spans="1:18" x14ac:dyDescent="0.25">
      <c r="A204" s="5" t="s">
        <v>0</v>
      </c>
      <c r="B204" t="s">
        <v>387</v>
      </c>
      <c r="C204" t="s">
        <v>0</v>
      </c>
      <c r="D204" t="s">
        <v>0</v>
      </c>
      <c r="E204" t="s">
        <v>349</v>
      </c>
      <c r="F204" t="s">
        <v>0</v>
      </c>
      <c r="G204" s="6">
        <f ca="1">TODAY()+201</f>
        <v>44458</v>
      </c>
      <c r="H204" s="6">
        <f ca="1">TODAY()+202</f>
        <v>44459</v>
      </c>
      <c r="I204" t="s">
        <v>0</v>
      </c>
      <c r="J204">
        <v>0</v>
      </c>
      <c r="K204">
        <v>0</v>
      </c>
      <c r="L204">
        <v>0</v>
      </c>
      <c r="M204">
        <v>0</v>
      </c>
      <c r="N204" t="s">
        <v>22</v>
      </c>
      <c r="O204" t="s">
        <v>23</v>
      </c>
      <c r="P204" t="s">
        <v>0</v>
      </c>
      <c r="Q204">
        <v>0</v>
      </c>
      <c r="R204">
        <v>0</v>
      </c>
    </row>
    <row r="205" spans="1:18" x14ac:dyDescent="0.25">
      <c r="A205" s="5" t="s">
        <v>0</v>
      </c>
      <c r="B205" t="s">
        <v>388</v>
      </c>
      <c r="C205" t="s">
        <v>0</v>
      </c>
      <c r="D205" t="s">
        <v>0</v>
      </c>
      <c r="E205" t="s">
        <v>351</v>
      </c>
      <c r="F205" t="s">
        <v>0</v>
      </c>
      <c r="G205" s="6">
        <f ca="1">TODAY()+202</f>
        <v>44459</v>
      </c>
      <c r="H205" s="6">
        <f ca="1">TODAY()+203</f>
        <v>44460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22</v>
      </c>
      <c r="O205" t="s">
        <v>23</v>
      </c>
      <c r="P205" t="s">
        <v>0</v>
      </c>
      <c r="Q205">
        <v>0</v>
      </c>
      <c r="R205">
        <v>0</v>
      </c>
    </row>
    <row r="206" spans="1:18" x14ac:dyDescent="0.25">
      <c r="A206" s="5" t="s">
        <v>0</v>
      </c>
      <c r="B206" t="s">
        <v>389</v>
      </c>
      <c r="C206" t="s">
        <v>0</v>
      </c>
      <c r="D206" t="s">
        <v>0</v>
      </c>
      <c r="E206" t="s">
        <v>353</v>
      </c>
      <c r="F206" t="s">
        <v>0</v>
      </c>
      <c r="G206" s="6">
        <f ca="1">TODAY()+203</f>
        <v>44460</v>
      </c>
      <c r="H206" s="6">
        <f ca="1">TODAY()+204</f>
        <v>44461</v>
      </c>
      <c r="I206" t="s">
        <v>0</v>
      </c>
      <c r="J206">
        <v>0</v>
      </c>
      <c r="K206">
        <v>8</v>
      </c>
      <c r="L206">
        <v>0</v>
      </c>
      <c r="M206">
        <v>0</v>
      </c>
      <c r="N206" t="s">
        <v>22</v>
      </c>
      <c r="O206" t="s">
        <v>23</v>
      </c>
      <c r="P206" t="s">
        <v>0</v>
      </c>
      <c r="Q206">
        <v>0</v>
      </c>
      <c r="R206">
        <v>0</v>
      </c>
    </row>
    <row r="207" spans="1:18" x14ac:dyDescent="0.25">
      <c r="A207" s="5" t="s">
        <v>0</v>
      </c>
      <c r="B207" t="s">
        <v>390</v>
      </c>
      <c r="C207" t="s">
        <v>0</v>
      </c>
      <c r="D207" t="s">
        <v>0</v>
      </c>
      <c r="E207" t="s">
        <v>355</v>
      </c>
      <c r="F207" t="s">
        <v>0</v>
      </c>
      <c r="G207" s="6">
        <f ca="1">TODAY()+204</f>
        <v>44461</v>
      </c>
      <c r="H207" s="6">
        <f ca="1">TODAY()+205</f>
        <v>44462</v>
      </c>
      <c r="I207" t="s">
        <v>0</v>
      </c>
      <c r="J207">
        <v>0</v>
      </c>
      <c r="K207">
        <v>8</v>
      </c>
      <c r="L207">
        <v>0</v>
      </c>
      <c r="M207">
        <v>0</v>
      </c>
      <c r="N207" t="s">
        <v>22</v>
      </c>
      <c r="O207" t="s">
        <v>23</v>
      </c>
      <c r="P207" t="s">
        <v>0</v>
      </c>
      <c r="Q207">
        <v>0</v>
      </c>
      <c r="R207">
        <v>0</v>
      </c>
    </row>
    <row r="208" spans="1:18" x14ac:dyDescent="0.25">
      <c r="A208" s="5" t="s">
        <v>0</v>
      </c>
      <c r="B208" t="s">
        <v>391</v>
      </c>
      <c r="C208" t="s">
        <v>0</v>
      </c>
      <c r="D208" t="s">
        <v>0</v>
      </c>
      <c r="E208" t="s">
        <v>357</v>
      </c>
      <c r="F208" t="s">
        <v>0</v>
      </c>
      <c r="G208" s="6">
        <f ca="1">TODAY()+205</f>
        <v>44462</v>
      </c>
      <c r="H208" s="6">
        <f ca="1">TODAY()+206</f>
        <v>44463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22</v>
      </c>
      <c r="O208" t="s">
        <v>23</v>
      </c>
      <c r="P208" t="s">
        <v>0</v>
      </c>
      <c r="Q208">
        <v>0</v>
      </c>
      <c r="R208">
        <v>0</v>
      </c>
    </row>
    <row r="209" spans="1:18" x14ac:dyDescent="0.25">
      <c r="A209" s="7" t="s">
        <v>0</v>
      </c>
      <c r="B209" s="3" t="s">
        <v>392</v>
      </c>
      <c r="C209" s="3" t="s">
        <v>0</v>
      </c>
      <c r="D209" s="10" t="s">
        <v>393</v>
      </c>
      <c r="E209" s="10"/>
      <c r="F209" s="3" t="s">
        <v>0</v>
      </c>
      <c r="G209" s="4">
        <f ca="1">TODAY()+207</f>
        <v>44464</v>
      </c>
      <c r="H209" s="4">
        <f ca="1">TODAY()+222</f>
        <v>44479</v>
      </c>
      <c r="I209" s="3" t="s">
        <v>0</v>
      </c>
      <c r="J209" s="3">
        <v>0</v>
      </c>
      <c r="K209" s="3">
        <v>80</v>
      </c>
      <c r="L209" s="3">
        <v>0</v>
      </c>
      <c r="M209" s="3">
        <v>0</v>
      </c>
      <c r="N209" s="3" t="s">
        <v>0</v>
      </c>
      <c r="O209" s="3" t="s">
        <v>0</v>
      </c>
      <c r="P209" s="3" t="s">
        <v>0</v>
      </c>
      <c r="Q209" s="3">
        <v>0</v>
      </c>
      <c r="R209" s="3">
        <v>0</v>
      </c>
    </row>
    <row r="210" spans="1:18" x14ac:dyDescent="0.25">
      <c r="A210" s="5" t="s">
        <v>0</v>
      </c>
      <c r="B210" t="s">
        <v>394</v>
      </c>
      <c r="C210" t="s">
        <v>0</v>
      </c>
      <c r="D210" t="s">
        <v>0</v>
      </c>
      <c r="E210" t="s">
        <v>329</v>
      </c>
      <c r="F210" t="s">
        <v>0</v>
      </c>
      <c r="G210" s="6">
        <f ca="1">TODAY()+207</f>
        <v>44464</v>
      </c>
      <c r="H210" s="6">
        <f ca="1">TODAY()+208</f>
        <v>44465</v>
      </c>
      <c r="I210" t="s">
        <v>0</v>
      </c>
      <c r="J210">
        <v>0</v>
      </c>
      <c r="K210">
        <v>0</v>
      </c>
      <c r="L210">
        <v>0</v>
      </c>
      <c r="M210">
        <v>0</v>
      </c>
      <c r="N210" t="s">
        <v>22</v>
      </c>
      <c r="O210" t="s">
        <v>23</v>
      </c>
      <c r="P210" t="s">
        <v>0</v>
      </c>
      <c r="Q210">
        <v>0</v>
      </c>
      <c r="R210">
        <v>0</v>
      </c>
    </row>
    <row r="211" spans="1:18" x14ac:dyDescent="0.25">
      <c r="A211" s="5" t="s">
        <v>0</v>
      </c>
      <c r="B211" t="s">
        <v>395</v>
      </c>
      <c r="C211" t="s">
        <v>0</v>
      </c>
      <c r="D211" t="s">
        <v>0</v>
      </c>
      <c r="E211" t="s">
        <v>331</v>
      </c>
      <c r="F211" t="s">
        <v>0</v>
      </c>
      <c r="G211" s="6">
        <f ca="1">TODAY()+208</f>
        <v>44465</v>
      </c>
      <c r="H211" s="6">
        <f ca="1">TODAY()+209</f>
        <v>44466</v>
      </c>
      <c r="I211" t="s">
        <v>0</v>
      </c>
      <c r="J211">
        <v>0</v>
      </c>
      <c r="K211">
        <v>0</v>
      </c>
      <c r="L211">
        <v>0</v>
      </c>
      <c r="M211">
        <v>0</v>
      </c>
      <c r="N211" t="s">
        <v>22</v>
      </c>
      <c r="O211" t="s">
        <v>23</v>
      </c>
      <c r="P211" t="s">
        <v>0</v>
      </c>
      <c r="Q211">
        <v>0</v>
      </c>
      <c r="R211">
        <v>0</v>
      </c>
    </row>
    <row r="212" spans="1:18" x14ac:dyDescent="0.25">
      <c r="A212" s="5" t="s">
        <v>0</v>
      </c>
      <c r="B212" t="s">
        <v>396</v>
      </c>
      <c r="C212" t="s">
        <v>0</v>
      </c>
      <c r="D212" t="s">
        <v>0</v>
      </c>
      <c r="E212" t="s">
        <v>333</v>
      </c>
      <c r="F212" t="s">
        <v>0</v>
      </c>
      <c r="G212" s="6">
        <f ca="1">TODAY()+209</f>
        <v>44466</v>
      </c>
      <c r="H212" s="6">
        <f ca="1">TODAY()+210</f>
        <v>44467</v>
      </c>
      <c r="I212" t="s">
        <v>0</v>
      </c>
      <c r="J212">
        <v>0</v>
      </c>
      <c r="K212">
        <v>8</v>
      </c>
      <c r="L212">
        <v>0</v>
      </c>
      <c r="M212">
        <v>0</v>
      </c>
      <c r="N212" t="s">
        <v>22</v>
      </c>
      <c r="O212" t="s">
        <v>23</v>
      </c>
      <c r="P212" t="s">
        <v>0</v>
      </c>
      <c r="Q212">
        <v>0</v>
      </c>
      <c r="R212">
        <v>0</v>
      </c>
    </row>
    <row r="213" spans="1:18" x14ac:dyDescent="0.25">
      <c r="A213" s="5" t="s">
        <v>0</v>
      </c>
      <c r="B213" t="s">
        <v>397</v>
      </c>
      <c r="C213" t="s">
        <v>0</v>
      </c>
      <c r="D213" t="s">
        <v>0</v>
      </c>
      <c r="E213" t="s">
        <v>335</v>
      </c>
      <c r="F213" t="s">
        <v>0</v>
      </c>
      <c r="G213" s="6">
        <f ca="1">TODAY()+210</f>
        <v>44467</v>
      </c>
      <c r="H213" s="6">
        <f ca="1">TODAY()+211</f>
        <v>44468</v>
      </c>
      <c r="I213" t="s">
        <v>0</v>
      </c>
      <c r="J213">
        <v>0</v>
      </c>
      <c r="K213">
        <v>8</v>
      </c>
      <c r="L213">
        <v>0</v>
      </c>
      <c r="M213">
        <v>0</v>
      </c>
      <c r="N213" t="s">
        <v>22</v>
      </c>
      <c r="O213" t="s">
        <v>23</v>
      </c>
      <c r="P213" t="s">
        <v>0</v>
      </c>
      <c r="Q213">
        <v>0</v>
      </c>
      <c r="R213">
        <v>0</v>
      </c>
    </row>
    <row r="214" spans="1:18" x14ac:dyDescent="0.25">
      <c r="A214" s="5" t="s">
        <v>0</v>
      </c>
      <c r="B214" t="s">
        <v>398</v>
      </c>
      <c r="C214" t="s">
        <v>0</v>
      </c>
      <c r="D214" t="s">
        <v>0</v>
      </c>
      <c r="E214" t="s">
        <v>337</v>
      </c>
      <c r="F214" t="s">
        <v>0</v>
      </c>
      <c r="G214" s="6">
        <f ca="1">TODAY()+211</f>
        <v>44468</v>
      </c>
      <c r="H214" s="6">
        <f ca="1">TODAY()+212</f>
        <v>44469</v>
      </c>
      <c r="I214" t="s">
        <v>0</v>
      </c>
      <c r="J214">
        <v>0</v>
      </c>
      <c r="K214">
        <v>8</v>
      </c>
      <c r="L214">
        <v>0</v>
      </c>
      <c r="M214">
        <v>0</v>
      </c>
      <c r="N214" t="s">
        <v>22</v>
      </c>
      <c r="O214" t="s">
        <v>23</v>
      </c>
      <c r="P214" t="s">
        <v>0</v>
      </c>
      <c r="Q214">
        <v>0</v>
      </c>
      <c r="R214">
        <v>0</v>
      </c>
    </row>
    <row r="215" spans="1:18" x14ac:dyDescent="0.25">
      <c r="A215" s="5" t="s">
        <v>0</v>
      </c>
      <c r="B215" t="s">
        <v>399</v>
      </c>
      <c r="C215" t="s">
        <v>0</v>
      </c>
      <c r="D215" t="s">
        <v>0</v>
      </c>
      <c r="E215" t="s">
        <v>339</v>
      </c>
      <c r="F215" t="s">
        <v>0</v>
      </c>
      <c r="G215" s="6">
        <f ca="1">TODAY()+212</f>
        <v>44469</v>
      </c>
      <c r="H215" s="6">
        <f ca="1">TODAY()+213</f>
        <v>44470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22</v>
      </c>
      <c r="O215" t="s">
        <v>23</v>
      </c>
      <c r="P215" t="s">
        <v>0</v>
      </c>
      <c r="Q215">
        <v>0</v>
      </c>
      <c r="R215">
        <v>0</v>
      </c>
    </row>
    <row r="216" spans="1:18" x14ac:dyDescent="0.25">
      <c r="A216" s="5" t="s">
        <v>0</v>
      </c>
      <c r="B216" t="s">
        <v>400</v>
      </c>
      <c r="C216" t="s">
        <v>0</v>
      </c>
      <c r="D216" t="s">
        <v>0</v>
      </c>
      <c r="E216" t="s">
        <v>341</v>
      </c>
      <c r="F216" t="s">
        <v>0</v>
      </c>
      <c r="G216" s="6">
        <f ca="1">TODAY()+213</f>
        <v>44470</v>
      </c>
      <c r="H216" s="6">
        <f ca="1">TODAY()+214</f>
        <v>44471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22</v>
      </c>
      <c r="O216" t="s">
        <v>23</v>
      </c>
      <c r="P216" t="s">
        <v>0</v>
      </c>
      <c r="Q216">
        <v>0</v>
      </c>
      <c r="R216">
        <v>0</v>
      </c>
    </row>
    <row r="217" spans="1:18" x14ac:dyDescent="0.25">
      <c r="A217" s="5" t="s">
        <v>0</v>
      </c>
      <c r="B217" t="s">
        <v>401</v>
      </c>
      <c r="C217" t="s">
        <v>0</v>
      </c>
      <c r="D217" t="s">
        <v>0</v>
      </c>
      <c r="E217" t="s">
        <v>343</v>
      </c>
      <c r="F217" t="s">
        <v>0</v>
      </c>
      <c r="G217" s="6">
        <f ca="1">TODAY()+214</f>
        <v>44471</v>
      </c>
      <c r="H217" s="6">
        <f ca="1">TODAY()+215</f>
        <v>44472</v>
      </c>
      <c r="I217" t="s">
        <v>0</v>
      </c>
      <c r="J217">
        <v>0</v>
      </c>
      <c r="K217">
        <v>0</v>
      </c>
      <c r="L217">
        <v>0</v>
      </c>
      <c r="M217">
        <v>0</v>
      </c>
      <c r="N217" t="s">
        <v>22</v>
      </c>
      <c r="O217" t="s">
        <v>23</v>
      </c>
      <c r="P217" t="s">
        <v>0</v>
      </c>
      <c r="Q217">
        <v>0</v>
      </c>
      <c r="R217">
        <v>0</v>
      </c>
    </row>
    <row r="218" spans="1:18" x14ac:dyDescent="0.25">
      <c r="A218" s="5" t="s">
        <v>0</v>
      </c>
      <c r="B218" t="s">
        <v>402</v>
      </c>
      <c r="C218" t="s">
        <v>0</v>
      </c>
      <c r="D218" t="s">
        <v>0</v>
      </c>
      <c r="E218" t="s">
        <v>345</v>
      </c>
      <c r="F218" t="s">
        <v>0</v>
      </c>
      <c r="G218" s="6">
        <f ca="1">TODAY()+215</f>
        <v>44472</v>
      </c>
      <c r="H218" s="6">
        <f ca="1">TODAY()+216</f>
        <v>44473</v>
      </c>
      <c r="I218" t="s">
        <v>0</v>
      </c>
      <c r="J218">
        <v>0</v>
      </c>
      <c r="K218">
        <v>0</v>
      </c>
      <c r="L218">
        <v>0</v>
      </c>
      <c r="M218">
        <v>0</v>
      </c>
      <c r="N218" t="s">
        <v>22</v>
      </c>
      <c r="O218" t="s">
        <v>23</v>
      </c>
      <c r="P218" t="s">
        <v>0</v>
      </c>
      <c r="Q218">
        <v>0</v>
      </c>
      <c r="R218">
        <v>0</v>
      </c>
    </row>
    <row r="219" spans="1:18" x14ac:dyDescent="0.25">
      <c r="A219" s="5" t="s">
        <v>0</v>
      </c>
      <c r="B219" t="s">
        <v>403</v>
      </c>
      <c r="C219" t="s">
        <v>0</v>
      </c>
      <c r="D219" t="s">
        <v>0</v>
      </c>
      <c r="E219" t="s">
        <v>347</v>
      </c>
      <c r="F219" t="s">
        <v>0</v>
      </c>
      <c r="G219" s="6">
        <f ca="1">TODAY()+216</f>
        <v>44473</v>
      </c>
      <c r="H219" s="6">
        <f ca="1">TODAY()+217</f>
        <v>44474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22</v>
      </c>
      <c r="O219" t="s">
        <v>23</v>
      </c>
      <c r="P219" t="s">
        <v>0</v>
      </c>
      <c r="Q219">
        <v>0</v>
      </c>
      <c r="R219">
        <v>0</v>
      </c>
    </row>
    <row r="220" spans="1:18" x14ac:dyDescent="0.25">
      <c r="A220" s="5" t="s">
        <v>0</v>
      </c>
      <c r="B220" t="s">
        <v>404</v>
      </c>
      <c r="C220" t="s">
        <v>0</v>
      </c>
      <c r="D220" t="s">
        <v>0</v>
      </c>
      <c r="E220" t="s">
        <v>349</v>
      </c>
      <c r="F220" t="s">
        <v>0</v>
      </c>
      <c r="G220" s="6">
        <f ca="1">TODAY()+217</f>
        <v>44474</v>
      </c>
      <c r="H220" s="6">
        <f ca="1">TODAY()+218</f>
        <v>44475</v>
      </c>
      <c r="I220" t="s">
        <v>0</v>
      </c>
      <c r="J220">
        <v>0</v>
      </c>
      <c r="K220">
        <v>8</v>
      </c>
      <c r="L220">
        <v>0</v>
      </c>
      <c r="M220">
        <v>0</v>
      </c>
      <c r="N220" t="s">
        <v>22</v>
      </c>
      <c r="O220" t="s">
        <v>23</v>
      </c>
      <c r="P220" t="s">
        <v>0</v>
      </c>
      <c r="Q220">
        <v>0</v>
      </c>
      <c r="R220">
        <v>0</v>
      </c>
    </row>
    <row r="221" spans="1:18" x14ac:dyDescent="0.25">
      <c r="A221" s="5" t="s">
        <v>0</v>
      </c>
      <c r="B221" t="s">
        <v>405</v>
      </c>
      <c r="C221" t="s">
        <v>0</v>
      </c>
      <c r="D221" t="s">
        <v>0</v>
      </c>
      <c r="E221" t="s">
        <v>351</v>
      </c>
      <c r="F221" t="s">
        <v>0</v>
      </c>
      <c r="G221" s="6">
        <f ca="1">TODAY()+218</f>
        <v>44475</v>
      </c>
      <c r="H221" s="6">
        <f ca="1">TODAY()+219</f>
        <v>44476</v>
      </c>
      <c r="I221" t="s">
        <v>0</v>
      </c>
      <c r="J221">
        <v>0</v>
      </c>
      <c r="K221">
        <v>8</v>
      </c>
      <c r="L221">
        <v>0</v>
      </c>
      <c r="M221">
        <v>0</v>
      </c>
      <c r="N221" t="s">
        <v>22</v>
      </c>
      <c r="O221" t="s">
        <v>23</v>
      </c>
      <c r="P221" t="s">
        <v>0</v>
      </c>
      <c r="Q221">
        <v>0</v>
      </c>
      <c r="R221">
        <v>0</v>
      </c>
    </row>
    <row r="222" spans="1:18" x14ac:dyDescent="0.25">
      <c r="A222" s="5" t="s">
        <v>0</v>
      </c>
      <c r="B222" t="s">
        <v>406</v>
      </c>
      <c r="C222" t="s">
        <v>0</v>
      </c>
      <c r="D222" t="s">
        <v>0</v>
      </c>
      <c r="E222" t="s">
        <v>353</v>
      </c>
      <c r="F222" t="s">
        <v>0</v>
      </c>
      <c r="G222" s="6">
        <f ca="1">TODAY()+219</f>
        <v>44476</v>
      </c>
      <c r="H222" s="6">
        <f ca="1">TODAY()+220</f>
        <v>44477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22</v>
      </c>
      <c r="O222" t="s">
        <v>23</v>
      </c>
      <c r="P222" t="s">
        <v>0</v>
      </c>
      <c r="Q222">
        <v>0</v>
      </c>
      <c r="R222">
        <v>0</v>
      </c>
    </row>
    <row r="223" spans="1:18" x14ac:dyDescent="0.25">
      <c r="A223" s="5" t="s">
        <v>0</v>
      </c>
      <c r="B223" t="s">
        <v>407</v>
      </c>
      <c r="C223" t="s">
        <v>0</v>
      </c>
      <c r="D223" t="s">
        <v>0</v>
      </c>
      <c r="E223" t="s">
        <v>355</v>
      </c>
      <c r="F223" t="s">
        <v>0</v>
      </c>
      <c r="G223" s="6">
        <f ca="1">TODAY()+220</f>
        <v>44477</v>
      </c>
      <c r="H223" s="6">
        <f ca="1">TODAY()+221</f>
        <v>44478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22</v>
      </c>
      <c r="O223" t="s">
        <v>23</v>
      </c>
      <c r="P223" t="s">
        <v>0</v>
      </c>
      <c r="Q223">
        <v>0</v>
      </c>
      <c r="R223">
        <v>0</v>
      </c>
    </row>
    <row r="224" spans="1:18" x14ac:dyDescent="0.25">
      <c r="A224" s="5" t="s">
        <v>0</v>
      </c>
      <c r="B224" t="s">
        <v>408</v>
      </c>
      <c r="C224" t="s">
        <v>0</v>
      </c>
      <c r="D224" t="s">
        <v>0</v>
      </c>
      <c r="E224" t="s">
        <v>357</v>
      </c>
      <c r="F224" t="s">
        <v>0</v>
      </c>
      <c r="G224" s="6">
        <f ca="1">TODAY()+221</f>
        <v>44478</v>
      </c>
      <c r="H224" s="6">
        <f ca="1">TODAY()+222</f>
        <v>44479</v>
      </c>
      <c r="I224" t="s">
        <v>0</v>
      </c>
      <c r="J224">
        <v>0</v>
      </c>
      <c r="K224">
        <v>0</v>
      </c>
      <c r="L224">
        <v>0</v>
      </c>
      <c r="M224">
        <v>0</v>
      </c>
      <c r="N224" t="s">
        <v>22</v>
      </c>
      <c r="O224" t="s">
        <v>23</v>
      </c>
      <c r="P224" t="s">
        <v>0</v>
      </c>
      <c r="Q224">
        <v>0</v>
      </c>
      <c r="R224">
        <v>0</v>
      </c>
    </row>
    <row r="225" spans="1:18" x14ac:dyDescent="0.25">
      <c r="A225" s="7" t="s">
        <v>0</v>
      </c>
      <c r="B225" s="3" t="s">
        <v>409</v>
      </c>
      <c r="C225" s="3" t="s">
        <v>0</v>
      </c>
      <c r="D225" s="10" t="s">
        <v>410</v>
      </c>
      <c r="E225" s="10"/>
      <c r="F225" s="3" t="s">
        <v>0</v>
      </c>
      <c r="G225" s="4">
        <f ca="1">TODAY()+223</f>
        <v>44480</v>
      </c>
      <c r="H225" s="4">
        <f ca="1">TODAY()+238</f>
        <v>44495</v>
      </c>
      <c r="I225" s="3" t="s">
        <v>0</v>
      </c>
      <c r="J225" s="3">
        <v>0</v>
      </c>
      <c r="K225" s="3">
        <v>88</v>
      </c>
      <c r="L225" s="3">
        <v>0</v>
      </c>
      <c r="M225" s="3">
        <v>0</v>
      </c>
      <c r="N225" s="3" t="s">
        <v>0</v>
      </c>
      <c r="O225" s="3" t="s">
        <v>0</v>
      </c>
      <c r="P225" s="3" t="s">
        <v>0</v>
      </c>
      <c r="Q225" s="3">
        <v>0</v>
      </c>
      <c r="R225" s="3">
        <v>0</v>
      </c>
    </row>
    <row r="226" spans="1:18" x14ac:dyDescent="0.25">
      <c r="A226" s="5" t="s">
        <v>0</v>
      </c>
      <c r="B226" t="s">
        <v>411</v>
      </c>
      <c r="C226" t="s">
        <v>0</v>
      </c>
      <c r="D226" t="s">
        <v>0</v>
      </c>
      <c r="E226" t="s">
        <v>329</v>
      </c>
      <c r="F226" t="s">
        <v>0</v>
      </c>
      <c r="G226" s="6">
        <f ca="1">TODAY()+223</f>
        <v>44480</v>
      </c>
      <c r="H226" s="6">
        <f ca="1">TODAY()+224</f>
        <v>44481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22</v>
      </c>
      <c r="O226" t="s">
        <v>23</v>
      </c>
      <c r="P226" t="s">
        <v>0</v>
      </c>
      <c r="Q226">
        <v>0</v>
      </c>
      <c r="R226">
        <v>0</v>
      </c>
    </row>
    <row r="227" spans="1:18" x14ac:dyDescent="0.25">
      <c r="A227" s="5" t="s">
        <v>0</v>
      </c>
      <c r="B227" t="s">
        <v>412</v>
      </c>
      <c r="C227" t="s">
        <v>0</v>
      </c>
      <c r="D227" t="s">
        <v>0</v>
      </c>
      <c r="E227" t="s">
        <v>331</v>
      </c>
      <c r="F227" t="s">
        <v>0</v>
      </c>
      <c r="G227" s="6">
        <f ca="1">TODAY()+224</f>
        <v>44481</v>
      </c>
      <c r="H227" s="6">
        <f ca="1">TODAY()+225</f>
        <v>44482</v>
      </c>
      <c r="I227" t="s">
        <v>0</v>
      </c>
      <c r="J227">
        <v>0</v>
      </c>
      <c r="K227">
        <v>8</v>
      </c>
      <c r="L227">
        <v>0</v>
      </c>
      <c r="M227">
        <v>0</v>
      </c>
      <c r="N227" t="s">
        <v>22</v>
      </c>
      <c r="O227" t="s">
        <v>23</v>
      </c>
      <c r="P227" t="s">
        <v>0</v>
      </c>
      <c r="Q227">
        <v>0</v>
      </c>
      <c r="R227">
        <v>0</v>
      </c>
    </row>
    <row r="228" spans="1:18" x14ac:dyDescent="0.25">
      <c r="A228" s="5" t="s">
        <v>0</v>
      </c>
      <c r="B228" t="s">
        <v>413</v>
      </c>
      <c r="C228" t="s">
        <v>0</v>
      </c>
      <c r="D228" t="s">
        <v>0</v>
      </c>
      <c r="E228" t="s">
        <v>333</v>
      </c>
      <c r="F228" t="s">
        <v>0</v>
      </c>
      <c r="G228" s="6">
        <f ca="1">TODAY()+225</f>
        <v>44482</v>
      </c>
      <c r="H228" s="6">
        <f ca="1">TODAY()+226</f>
        <v>44483</v>
      </c>
      <c r="I228" t="s">
        <v>0</v>
      </c>
      <c r="J228">
        <v>0</v>
      </c>
      <c r="K228">
        <v>8</v>
      </c>
      <c r="L228">
        <v>0</v>
      </c>
      <c r="M228">
        <v>0</v>
      </c>
      <c r="N228" t="s">
        <v>22</v>
      </c>
      <c r="O228" t="s">
        <v>23</v>
      </c>
      <c r="P228" t="s">
        <v>0</v>
      </c>
      <c r="Q228">
        <v>0</v>
      </c>
      <c r="R228">
        <v>0</v>
      </c>
    </row>
    <row r="229" spans="1:18" x14ac:dyDescent="0.25">
      <c r="A229" s="5" t="s">
        <v>0</v>
      </c>
      <c r="B229" t="s">
        <v>414</v>
      </c>
      <c r="C229" t="s">
        <v>0</v>
      </c>
      <c r="D229" t="s">
        <v>0</v>
      </c>
      <c r="E229" t="s">
        <v>335</v>
      </c>
      <c r="F229" t="s">
        <v>0</v>
      </c>
      <c r="G229" s="6">
        <f ca="1">TODAY()+226</f>
        <v>44483</v>
      </c>
      <c r="H229" s="6">
        <f ca="1">TODAY()+227</f>
        <v>44484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22</v>
      </c>
      <c r="O229" t="s">
        <v>23</v>
      </c>
      <c r="P229" t="s">
        <v>0</v>
      </c>
      <c r="Q229">
        <v>0</v>
      </c>
      <c r="R229">
        <v>0</v>
      </c>
    </row>
    <row r="230" spans="1:18" x14ac:dyDescent="0.25">
      <c r="A230" s="5" t="s">
        <v>0</v>
      </c>
      <c r="B230" t="s">
        <v>415</v>
      </c>
      <c r="C230" t="s">
        <v>0</v>
      </c>
      <c r="D230" t="s">
        <v>0</v>
      </c>
      <c r="E230" t="s">
        <v>337</v>
      </c>
      <c r="F230" t="s">
        <v>0</v>
      </c>
      <c r="G230" s="6">
        <f ca="1">TODAY()+227</f>
        <v>44484</v>
      </c>
      <c r="H230" s="6">
        <f ca="1">TODAY()+228</f>
        <v>44485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22</v>
      </c>
      <c r="O230" t="s">
        <v>23</v>
      </c>
      <c r="P230" t="s">
        <v>0</v>
      </c>
      <c r="Q230">
        <v>0</v>
      </c>
      <c r="R230">
        <v>0</v>
      </c>
    </row>
    <row r="231" spans="1:18" x14ac:dyDescent="0.25">
      <c r="A231" s="5" t="s">
        <v>0</v>
      </c>
      <c r="B231" t="s">
        <v>416</v>
      </c>
      <c r="C231" t="s">
        <v>0</v>
      </c>
      <c r="D231" t="s">
        <v>0</v>
      </c>
      <c r="E231" t="s">
        <v>339</v>
      </c>
      <c r="F231" t="s">
        <v>0</v>
      </c>
      <c r="G231" s="6">
        <f ca="1">TODAY()+228</f>
        <v>44485</v>
      </c>
      <c r="H231" s="6">
        <f ca="1">TODAY()+229</f>
        <v>44486</v>
      </c>
      <c r="I231" t="s">
        <v>0</v>
      </c>
      <c r="J231">
        <v>0</v>
      </c>
      <c r="K231">
        <v>0</v>
      </c>
      <c r="L231">
        <v>0</v>
      </c>
      <c r="M231">
        <v>0</v>
      </c>
      <c r="N231" t="s">
        <v>22</v>
      </c>
      <c r="O231" t="s">
        <v>23</v>
      </c>
      <c r="P231" t="s">
        <v>0</v>
      </c>
      <c r="Q231">
        <v>0</v>
      </c>
      <c r="R231">
        <v>0</v>
      </c>
    </row>
    <row r="232" spans="1:18" x14ac:dyDescent="0.25">
      <c r="A232" s="5" t="s">
        <v>0</v>
      </c>
      <c r="B232" t="s">
        <v>417</v>
      </c>
      <c r="C232" t="s">
        <v>0</v>
      </c>
      <c r="D232" t="s">
        <v>0</v>
      </c>
      <c r="E232" t="s">
        <v>341</v>
      </c>
      <c r="F232" t="s">
        <v>0</v>
      </c>
      <c r="G232" s="6">
        <f ca="1">TODAY()+229</f>
        <v>44486</v>
      </c>
      <c r="H232" s="6">
        <f ca="1">TODAY()+230</f>
        <v>44487</v>
      </c>
      <c r="I232" t="s">
        <v>0</v>
      </c>
      <c r="J232">
        <v>0</v>
      </c>
      <c r="K232">
        <v>0</v>
      </c>
      <c r="L232">
        <v>0</v>
      </c>
      <c r="M232">
        <v>0</v>
      </c>
      <c r="N232" t="s">
        <v>22</v>
      </c>
      <c r="O232" t="s">
        <v>23</v>
      </c>
      <c r="P232" t="s">
        <v>0</v>
      </c>
      <c r="Q232">
        <v>0</v>
      </c>
      <c r="R232">
        <v>0</v>
      </c>
    </row>
    <row r="233" spans="1:18" x14ac:dyDescent="0.25">
      <c r="A233" s="5" t="s">
        <v>0</v>
      </c>
      <c r="B233" t="s">
        <v>418</v>
      </c>
      <c r="C233" t="s">
        <v>0</v>
      </c>
      <c r="D233" t="s">
        <v>0</v>
      </c>
      <c r="E233" t="s">
        <v>343</v>
      </c>
      <c r="F233" t="s">
        <v>0</v>
      </c>
      <c r="G233" s="6">
        <f ca="1">TODAY()+230</f>
        <v>44487</v>
      </c>
      <c r="H233" s="6">
        <f ca="1">TODAY()+231</f>
        <v>44488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22</v>
      </c>
      <c r="O233" t="s">
        <v>23</v>
      </c>
      <c r="P233" t="s">
        <v>0</v>
      </c>
      <c r="Q233">
        <v>0</v>
      </c>
      <c r="R233">
        <v>0</v>
      </c>
    </row>
    <row r="234" spans="1:18" x14ac:dyDescent="0.25">
      <c r="A234" s="5" t="s">
        <v>0</v>
      </c>
      <c r="B234" t="s">
        <v>419</v>
      </c>
      <c r="C234" t="s">
        <v>0</v>
      </c>
      <c r="D234" t="s">
        <v>0</v>
      </c>
      <c r="E234" t="s">
        <v>345</v>
      </c>
      <c r="F234" t="s">
        <v>0</v>
      </c>
      <c r="G234" s="6">
        <f ca="1">TODAY()+231</f>
        <v>44488</v>
      </c>
      <c r="H234" s="6">
        <f ca="1">TODAY()+232</f>
        <v>44489</v>
      </c>
      <c r="I234" t="s">
        <v>0</v>
      </c>
      <c r="J234">
        <v>0</v>
      </c>
      <c r="K234">
        <v>8</v>
      </c>
      <c r="L234">
        <v>0</v>
      </c>
      <c r="M234">
        <v>0</v>
      </c>
      <c r="N234" t="s">
        <v>22</v>
      </c>
      <c r="O234" t="s">
        <v>23</v>
      </c>
      <c r="P234" t="s">
        <v>0</v>
      </c>
      <c r="Q234">
        <v>0</v>
      </c>
      <c r="R234">
        <v>0</v>
      </c>
    </row>
    <row r="235" spans="1:18" x14ac:dyDescent="0.25">
      <c r="A235" s="5" t="s">
        <v>0</v>
      </c>
      <c r="B235" t="s">
        <v>420</v>
      </c>
      <c r="C235" t="s">
        <v>0</v>
      </c>
      <c r="D235" t="s">
        <v>0</v>
      </c>
      <c r="E235" t="s">
        <v>347</v>
      </c>
      <c r="F235" t="s">
        <v>0</v>
      </c>
      <c r="G235" s="6">
        <f ca="1">TODAY()+232</f>
        <v>44489</v>
      </c>
      <c r="H235" s="6">
        <f ca="1">TODAY()+233</f>
        <v>44490</v>
      </c>
      <c r="I235" t="s">
        <v>0</v>
      </c>
      <c r="J235">
        <v>0</v>
      </c>
      <c r="K235">
        <v>8</v>
      </c>
      <c r="L235">
        <v>0</v>
      </c>
      <c r="M235">
        <v>0</v>
      </c>
      <c r="N235" t="s">
        <v>22</v>
      </c>
      <c r="O235" t="s">
        <v>23</v>
      </c>
      <c r="P235" t="s">
        <v>0</v>
      </c>
      <c r="Q235">
        <v>0</v>
      </c>
      <c r="R235">
        <v>0</v>
      </c>
    </row>
    <row r="236" spans="1:18" x14ac:dyDescent="0.25">
      <c r="A236" s="5" t="s">
        <v>0</v>
      </c>
      <c r="B236" t="s">
        <v>421</v>
      </c>
      <c r="C236" t="s">
        <v>0</v>
      </c>
      <c r="D236" t="s">
        <v>0</v>
      </c>
      <c r="E236" t="s">
        <v>349</v>
      </c>
      <c r="F236" t="s">
        <v>0</v>
      </c>
      <c r="G236" s="6">
        <f ca="1">TODAY()+233</f>
        <v>44490</v>
      </c>
      <c r="H236" s="6">
        <f ca="1">TODAY()+234</f>
        <v>44491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22</v>
      </c>
      <c r="O236" t="s">
        <v>23</v>
      </c>
      <c r="P236" t="s">
        <v>0</v>
      </c>
      <c r="Q236">
        <v>0</v>
      </c>
      <c r="R236">
        <v>0</v>
      </c>
    </row>
    <row r="237" spans="1:18" x14ac:dyDescent="0.25">
      <c r="A237" s="5" t="s">
        <v>0</v>
      </c>
      <c r="B237" t="s">
        <v>422</v>
      </c>
      <c r="C237" t="s">
        <v>0</v>
      </c>
      <c r="D237" t="s">
        <v>0</v>
      </c>
      <c r="E237" t="s">
        <v>351</v>
      </c>
      <c r="F237" t="s">
        <v>0</v>
      </c>
      <c r="G237" s="6">
        <f ca="1">TODAY()+234</f>
        <v>44491</v>
      </c>
      <c r="H237" s="6">
        <f ca="1">TODAY()+235</f>
        <v>44492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22</v>
      </c>
      <c r="O237" t="s">
        <v>23</v>
      </c>
      <c r="P237" t="s">
        <v>0</v>
      </c>
      <c r="Q237">
        <v>0</v>
      </c>
      <c r="R237">
        <v>0</v>
      </c>
    </row>
    <row r="238" spans="1:18" x14ac:dyDescent="0.25">
      <c r="A238" s="5" t="s">
        <v>0</v>
      </c>
      <c r="B238" t="s">
        <v>423</v>
      </c>
      <c r="C238" t="s">
        <v>0</v>
      </c>
      <c r="D238" t="s">
        <v>0</v>
      </c>
      <c r="E238" t="s">
        <v>353</v>
      </c>
      <c r="F238" t="s">
        <v>0</v>
      </c>
      <c r="G238" s="6">
        <f ca="1">TODAY()+235</f>
        <v>44492</v>
      </c>
      <c r="H238" s="6">
        <f ca="1">TODAY()+236</f>
        <v>44493</v>
      </c>
      <c r="I238" t="s">
        <v>0</v>
      </c>
      <c r="J238">
        <v>0</v>
      </c>
      <c r="K238">
        <v>0</v>
      </c>
      <c r="L238">
        <v>0</v>
      </c>
      <c r="M238">
        <v>0</v>
      </c>
      <c r="N238" t="s">
        <v>22</v>
      </c>
      <c r="O238" t="s">
        <v>23</v>
      </c>
      <c r="P238" t="s">
        <v>0</v>
      </c>
      <c r="Q238">
        <v>0</v>
      </c>
      <c r="R238">
        <v>0</v>
      </c>
    </row>
    <row r="239" spans="1:18" x14ac:dyDescent="0.25">
      <c r="A239" s="5" t="s">
        <v>0</v>
      </c>
      <c r="B239" t="s">
        <v>424</v>
      </c>
      <c r="C239" t="s">
        <v>0</v>
      </c>
      <c r="D239" t="s">
        <v>0</v>
      </c>
      <c r="E239" t="s">
        <v>355</v>
      </c>
      <c r="F239" t="s">
        <v>0</v>
      </c>
      <c r="G239" s="6">
        <f ca="1">TODAY()+236</f>
        <v>44493</v>
      </c>
      <c r="H239" s="6">
        <f ca="1">TODAY()+237</f>
        <v>44494</v>
      </c>
      <c r="I239" t="s">
        <v>0</v>
      </c>
      <c r="J239">
        <v>0</v>
      </c>
      <c r="K239">
        <v>0</v>
      </c>
      <c r="L239">
        <v>0</v>
      </c>
      <c r="M239">
        <v>0</v>
      </c>
      <c r="N239" t="s">
        <v>22</v>
      </c>
      <c r="O239" t="s">
        <v>23</v>
      </c>
      <c r="P239" t="s">
        <v>0</v>
      </c>
      <c r="Q239">
        <v>0</v>
      </c>
      <c r="R239">
        <v>0</v>
      </c>
    </row>
    <row r="240" spans="1:18" x14ac:dyDescent="0.25">
      <c r="A240" s="5" t="s">
        <v>0</v>
      </c>
      <c r="B240" t="s">
        <v>425</v>
      </c>
      <c r="C240" t="s">
        <v>0</v>
      </c>
      <c r="D240" t="s">
        <v>0</v>
      </c>
      <c r="E240" t="s">
        <v>357</v>
      </c>
      <c r="F240" t="s">
        <v>0</v>
      </c>
      <c r="G240" s="6">
        <f ca="1">TODAY()+237</f>
        <v>44494</v>
      </c>
      <c r="H240" s="6">
        <f ca="1">TODAY()+238</f>
        <v>44495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22</v>
      </c>
      <c r="O240" t="s">
        <v>23</v>
      </c>
      <c r="P240" t="s">
        <v>0</v>
      </c>
      <c r="Q240">
        <v>0</v>
      </c>
      <c r="R240">
        <v>0</v>
      </c>
    </row>
    <row r="241" spans="1:18" x14ac:dyDescent="0.25">
      <c r="A241" s="7" t="s">
        <v>0</v>
      </c>
      <c r="B241" s="3" t="s">
        <v>426</v>
      </c>
      <c r="C241" s="3" t="s">
        <v>0</v>
      </c>
      <c r="D241" s="10" t="s">
        <v>427</v>
      </c>
      <c r="E241" s="10"/>
      <c r="F241" s="3" t="s">
        <v>0</v>
      </c>
      <c r="G241" s="4">
        <f ca="1">TODAY()+239</f>
        <v>44496</v>
      </c>
      <c r="H241" s="4">
        <f ca="1">TODAY()+254</f>
        <v>44511</v>
      </c>
      <c r="I241" s="3" t="s">
        <v>0</v>
      </c>
      <c r="J241" s="3">
        <v>0</v>
      </c>
      <c r="K241" s="3">
        <v>88</v>
      </c>
      <c r="L241" s="3">
        <v>0</v>
      </c>
      <c r="M241" s="3">
        <v>0</v>
      </c>
      <c r="N241" s="3" t="s">
        <v>0</v>
      </c>
      <c r="O241" s="3" t="s">
        <v>0</v>
      </c>
      <c r="P241" s="3" t="s">
        <v>0</v>
      </c>
      <c r="Q241" s="3">
        <v>0</v>
      </c>
      <c r="R241" s="3">
        <v>0</v>
      </c>
    </row>
    <row r="242" spans="1:18" x14ac:dyDescent="0.25">
      <c r="A242" s="5" t="s">
        <v>0</v>
      </c>
      <c r="B242" t="s">
        <v>428</v>
      </c>
      <c r="C242" t="s">
        <v>0</v>
      </c>
      <c r="D242" t="s">
        <v>0</v>
      </c>
      <c r="E242" t="s">
        <v>329</v>
      </c>
      <c r="F242" t="s">
        <v>0</v>
      </c>
      <c r="G242" s="6">
        <f ca="1">TODAY()+239</f>
        <v>44496</v>
      </c>
      <c r="H242" s="6">
        <f ca="1">TODAY()+240</f>
        <v>44497</v>
      </c>
      <c r="I242" t="s">
        <v>0</v>
      </c>
      <c r="J242">
        <v>0</v>
      </c>
      <c r="K242">
        <v>8</v>
      </c>
      <c r="L242">
        <v>0</v>
      </c>
      <c r="M242">
        <v>0</v>
      </c>
      <c r="N242" t="s">
        <v>22</v>
      </c>
      <c r="O242" t="s">
        <v>23</v>
      </c>
      <c r="P242" t="s">
        <v>0</v>
      </c>
      <c r="Q242">
        <v>0</v>
      </c>
      <c r="R242">
        <v>0</v>
      </c>
    </row>
    <row r="243" spans="1:18" x14ac:dyDescent="0.25">
      <c r="A243" s="5" t="s">
        <v>0</v>
      </c>
      <c r="B243" t="s">
        <v>429</v>
      </c>
      <c r="C243" t="s">
        <v>0</v>
      </c>
      <c r="D243" t="s">
        <v>0</v>
      </c>
      <c r="E243" t="s">
        <v>331</v>
      </c>
      <c r="F243" t="s">
        <v>0</v>
      </c>
      <c r="G243" s="6">
        <f ca="1">TODAY()+240</f>
        <v>44497</v>
      </c>
      <c r="H243" s="6">
        <f ca="1">TODAY()+241</f>
        <v>44498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22</v>
      </c>
      <c r="O243" t="s">
        <v>23</v>
      </c>
      <c r="P243" t="s">
        <v>0</v>
      </c>
      <c r="Q243">
        <v>0</v>
      </c>
      <c r="R243">
        <v>0</v>
      </c>
    </row>
    <row r="244" spans="1:18" x14ac:dyDescent="0.25">
      <c r="A244" s="5" t="s">
        <v>0</v>
      </c>
      <c r="B244" t="s">
        <v>430</v>
      </c>
      <c r="C244" t="s">
        <v>0</v>
      </c>
      <c r="D244" t="s">
        <v>0</v>
      </c>
      <c r="E244" t="s">
        <v>333</v>
      </c>
      <c r="F244" t="s">
        <v>0</v>
      </c>
      <c r="G244" s="6">
        <f ca="1">TODAY()+241</f>
        <v>44498</v>
      </c>
      <c r="H244" s="6">
        <f ca="1">TODAY()+242</f>
        <v>44499</v>
      </c>
      <c r="I244" t="s">
        <v>0</v>
      </c>
      <c r="J244">
        <v>0</v>
      </c>
      <c r="K244">
        <v>8</v>
      </c>
      <c r="L244">
        <v>0</v>
      </c>
      <c r="M244">
        <v>0</v>
      </c>
      <c r="N244" t="s">
        <v>22</v>
      </c>
      <c r="O244" t="s">
        <v>23</v>
      </c>
      <c r="P244" t="s">
        <v>0</v>
      </c>
      <c r="Q244">
        <v>0</v>
      </c>
      <c r="R244">
        <v>0</v>
      </c>
    </row>
    <row r="245" spans="1:18" x14ac:dyDescent="0.25">
      <c r="A245" s="5" t="s">
        <v>0</v>
      </c>
      <c r="B245" t="s">
        <v>431</v>
      </c>
      <c r="C245" t="s">
        <v>0</v>
      </c>
      <c r="D245" t="s">
        <v>0</v>
      </c>
      <c r="E245" t="s">
        <v>335</v>
      </c>
      <c r="F245" t="s">
        <v>0</v>
      </c>
      <c r="G245" s="6">
        <f ca="1">TODAY()+242</f>
        <v>44499</v>
      </c>
      <c r="H245" s="6">
        <f ca="1">TODAY()+243</f>
        <v>44500</v>
      </c>
      <c r="I245" t="s">
        <v>0</v>
      </c>
      <c r="J245">
        <v>0</v>
      </c>
      <c r="K245">
        <v>0</v>
      </c>
      <c r="L245">
        <v>0</v>
      </c>
      <c r="M245">
        <v>0</v>
      </c>
      <c r="N245" t="s">
        <v>22</v>
      </c>
      <c r="O245" t="s">
        <v>23</v>
      </c>
      <c r="P245" t="s">
        <v>0</v>
      </c>
      <c r="Q245">
        <v>0</v>
      </c>
      <c r="R245">
        <v>0</v>
      </c>
    </row>
    <row r="246" spans="1:18" x14ac:dyDescent="0.25">
      <c r="A246" s="5" t="s">
        <v>0</v>
      </c>
      <c r="B246" t="s">
        <v>432</v>
      </c>
      <c r="C246" t="s">
        <v>0</v>
      </c>
      <c r="D246" t="s">
        <v>0</v>
      </c>
      <c r="E246" t="s">
        <v>337</v>
      </c>
      <c r="F246" t="s">
        <v>0</v>
      </c>
      <c r="G246" s="6">
        <f ca="1">TODAY()+243</f>
        <v>44500</v>
      </c>
      <c r="H246" s="6">
        <f ca="1">TODAY()+244</f>
        <v>44501</v>
      </c>
      <c r="I246" t="s">
        <v>0</v>
      </c>
      <c r="J246">
        <v>0</v>
      </c>
      <c r="K246">
        <v>0</v>
      </c>
      <c r="L246">
        <v>0</v>
      </c>
      <c r="M246">
        <v>0</v>
      </c>
      <c r="N246" t="s">
        <v>22</v>
      </c>
      <c r="O246" t="s">
        <v>23</v>
      </c>
      <c r="P246" t="s">
        <v>0</v>
      </c>
      <c r="Q246">
        <v>0</v>
      </c>
      <c r="R246">
        <v>0</v>
      </c>
    </row>
    <row r="247" spans="1:18" x14ac:dyDescent="0.25">
      <c r="A247" s="5" t="s">
        <v>0</v>
      </c>
      <c r="B247" t="s">
        <v>433</v>
      </c>
      <c r="C247" t="s">
        <v>0</v>
      </c>
      <c r="D247" t="s">
        <v>0</v>
      </c>
      <c r="E247" t="s">
        <v>339</v>
      </c>
      <c r="F247" t="s">
        <v>0</v>
      </c>
      <c r="G247" s="6">
        <f ca="1">TODAY()+244</f>
        <v>44501</v>
      </c>
      <c r="H247" s="6">
        <f ca="1">TODAY()+245</f>
        <v>44502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22</v>
      </c>
      <c r="O247" t="s">
        <v>23</v>
      </c>
      <c r="P247" t="s">
        <v>0</v>
      </c>
      <c r="Q247">
        <v>0</v>
      </c>
      <c r="R247">
        <v>0</v>
      </c>
    </row>
    <row r="248" spans="1:18" x14ac:dyDescent="0.25">
      <c r="A248" s="5" t="s">
        <v>0</v>
      </c>
      <c r="B248" t="s">
        <v>434</v>
      </c>
      <c r="C248" t="s">
        <v>0</v>
      </c>
      <c r="D248" t="s">
        <v>0</v>
      </c>
      <c r="E248" t="s">
        <v>341</v>
      </c>
      <c r="F248" t="s">
        <v>0</v>
      </c>
      <c r="G248" s="6">
        <f ca="1">TODAY()+245</f>
        <v>44502</v>
      </c>
      <c r="H248" s="6">
        <f ca="1">TODAY()+246</f>
        <v>44503</v>
      </c>
      <c r="I248" t="s">
        <v>0</v>
      </c>
      <c r="J248">
        <v>0</v>
      </c>
      <c r="K248">
        <v>8</v>
      </c>
      <c r="L248">
        <v>0</v>
      </c>
      <c r="M248">
        <v>0</v>
      </c>
      <c r="N248" t="s">
        <v>22</v>
      </c>
      <c r="O248" t="s">
        <v>23</v>
      </c>
      <c r="P248" t="s">
        <v>0</v>
      </c>
      <c r="Q248">
        <v>0</v>
      </c>
      <c r="R248">
        <v>0</v>
      </c>
    </row>
    <row r="249" spans="1:18" x14ac:dyDescent="0.25">
      <c r="A249" s="5" t="s">
        <v>0</v>
      </c>
      <c r="B249" t="s">
        <v>435</v>
      </c>
      <c r="C249" t="s">
        <v>0</v>
      </c>
      <c r="D249" t="s">
        <v>0</v>
      </c>
      <c r="E249" t="s">
        <v>343</v>
      </c>
      <c r="F249" t="s">
        <v>0</v>
      </c>
      <c r="G249" s="6">
        <f ca="1">TODAY()+246</f>
        <v>44503</v>
      </c>
      <c r="H249" s="6">
        <f ca="1">TODAY()+247</f>
        <v>44504</v>
      </c>
      <c r="I249" t="s">
        <v>0</v>
      </c>
      <c r="J249">
        <v>0</v>
      </c>
      <c r="K249">
        <v>8</v>
      </c>
      <c r="L249">
        <v>0</v>
      </c>
      <c r="M249">
        <v>0</v>
      </c>
      <c r="N249" t="s">
        <v>22</v>
      </c>
      <c r="O249" t="s">
        <v>23</v>
      </c>
      <c r="P249" t="s">
        <v>0</v>
      </c>
      <c r="Q249">
        <v>0</v>
      </c>
      <c r="R249">
        <v>0</v>
      </c>
    </row>
    <row r="250" spans="1:18" x14ac:dyDescent="0.25">
      <c r="A250" s="5" t="s">
        <v>0</v>
      </c>
      <c r="B250" t="s">
        <v>436</v>
      </c>
      <c r="C250" t="s">
        <v>0</v>
      </c>
      <c r="D250" t="s">
        <v>0</v>
      </c>
      <c r="E250" t="s">
        <v>345</v>
      </c>
      <c r="F250" t="s">
        <v>0</v>
      </c>
      <c r="G250" s="6">
        <f ca="1">TODAY()+247</f>
        <v>44504</v>
      </c>
      <c r="H250" s="6">
        <f ca="1">TODAY()+248</f>
        <v>44505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22</v>
      </c>
      <c r="O250" t="s">
        <v>23</v>
      </c>
      <c r="P250" t="s">
        <v>0</v>
      </c>
      <c r="Q250">
        <v>0</v>
      </c>
      <c r="R250">
        <v>0</v>
      </c>
    </row>
    <row r="251" spans="1:18" x14ac:dyDescent="0.25">
      <c r="A251" s="5" t="s">
        <v>0</v>
      </c>
      <c r="B251" t="s">
        <v>437</v>
      </c>
      <c r="C251" t="s">
        <v>0</v>
      </c>
      <c r="D251" t="s">
        <v>0</v>
      </c>
      <c r="E251" t="s">
        <v>347</v>
      </c>
      <c r="F251" t="s">
        <v>0</v>
      </c>
      <c r="G251" s="6">
        <f ca="1">TODAY()+248</f>
        <v>44505</v>
      </c>
      <c r="H251" s="6">
        <f ca="1">TODAY()+249</f>
        <v>44506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22</v>
      </c>
      <c r="O251" t="s">
        <v>23</v>
      </c>
      <c r="P251" t="s">
        <v>0</v>
      </c>
      <c r="Q251">
        <v>0</v>
      </c>
      <c r="R251">
        <v>0</v>
      </c>
    </row>
    <row r="252" spans="1:18" x14ac:dyDescent="0.25">
      <c r="A252" s="5" t="s">
        <v>0</v>
      </c>
      <c r="B252" t="s">
        <v>438</v>
      </c>
      <c r="C252" t="s">
        <v>0</v>
      </c>
      <c r="D252" t="s">
        <v>0</v>
      </c>
      <c r="E252" t="s">
        <v>349</v>
      </c>
      <c r="F252" t="s">
        <v>0</v>
      </c>
      <c r="G252" s="6">
        <f ca="1">TODAY()+249</f>
        <v>44506</v>
      </c>
      <c r="H252" s="6">
        <f ca="1">TODAY()+250</f>
        <v>44507</v>
      </c>
      <c r="I252" t="s">
        <v>0</v>
      </c>
      <c r="J252">
        <v>0</v>
      </c>
      <c r="K252">
        <v>0</v>
      </c>
      <c r="L252">
        <v>0</v>
      </c>
      <c r="M252">
        <v>0</v>
      </c>
      <c r="N252" t="s">
        <v>22</v>
      </c>
      <c r="O252" t="s">
        <v>23</v>
      </c>
      <c r="P252" t="s">
        <v>0</v>
      </c>
      <c r="Q252">
        <v>0</v>
      </c>
      <c r="R252">
        <v>0</v>
      </c>
    </row>
    <row r="253" spans="1:18" x14ac:dyDescent="0.25">
      <c r="A253" s="5" t="s">
        <v>0</v>
      </c>
      <c r="B253" t="s">
        <v>439</v>
      </c>
      <c r="C253" t="s">
        <v>0</v>
      </c>
      <c r="D253" t="s">
        <v>0</v>
      </c>
      <c r="E253" t="s">
        <v>351</v>
      </c>
      <c r="F253" t="s">
        <v>0</v>
      </c>
      <c r="G253" s="6">
        <f ca="1">TODAY()+250</f>
        <v>44507</v>
      </c>
      <c r="H253" s="6">
        <f ca="1">TODAY()+251</f>
        <v>44508</v>
      </c>
      <c r="I253" t="s">
        <v>0</v>
      </c>
      <c r="J253">
        <v>0</v>
      </c>
      <c r="K253">
        <v>0</v>
      </c>
      <c r="L253">
        <v>0</v>
      </c>
      <c r="M253">
        <v>0</v>
      </c>
      <c r="N253" t="s">
        <v>22</v>
      </c>
      <c r="O253" t="s">
        <v>23</v>
      </c>
      <c r="P253" t="s">
        <v>0</v>
      </c>
      <c r="Q253">
        <v>0</v>
      </c>
      <c r="R253">
        <v>0</v>
      </c>
    </row>
    <row r="254" spans="1:18" x14ac:dyDescent="0.25">
      <c r="A254" s="5" t="s">
        <v>0</v>
      </c>
      <c r="B254" t="s">
        <v>440</v>
      </c>
      <c r="C254" t="s">
        <v>0</v>
      </c>
      <c r="D254" t="s">
        <v>0</v>
      </c>
      <c r="E254" t="s">
        <v>353</v>
      </c>
      <c r="F254" t="s">
        <v>0</v>
      </c>
      <c r="G254" s="6">
        <f ca="1">TODAY()+251</f>
        <v>44508</v>
      </c>
      <c r="H254" s="6">
        <f ca="1">TODAY()+252</f>
        <v>44509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22</v>
      </c>
      <c r="O254" t="s">
        <v>23</v>
      </c>
      <c r="P254" t="s">
        <v>0</v>
      </c>
      <c r="Q254">
        <v>0</v>
      </c>
      <c r="R254">
        <v>0</v>
      </c>
    </row>
    <row r="255" spans="1:18" x14ac:dyDescent="0.25">
      <c r="A255" s="5" t="s">
        <v>0</v>
      </c>
      <c r="B255" t="s">
        <v>441</v>
      </c>
      <c r="C255" t="s">
        <v>0</v>
      </c>
      <c r="D255" t="s">
        <v>0</v>
      </c>
      <c r="E255" t="s">
        <v>355</v>
      </c>
      <c r="F255" t="s">
        <v>0</v>
      </c>
      <c r="G255" s="6">
        <f ca="1">TODAY()+252</f>
        <v>44509</v>
      </c>
      <c r="H255" s="6">
        <f ca="1">TODAY()+253</f>
        <v>44510</v>
      </c>
      <c r="I255" t="s">
        <v>0</v>
      </c>
      <c r="J255">
        <v>0</v>
      </c>
      <c r="K255">
        <v>8</v>
      </c>
      <c r="L255">
        <v>0</v>
      </c>
      <c r="M255">
        <v>0</v>
      </c>
      <c r="N255" t="s">
        <v>22</v>
      </c>
      <c r="O255" t="s">
        <v>23</v>
      </c>
      <c r="P255" t="s">
        <v>0</v>
      </c>
      <c r="Q255">
        <v>0</v>
      </c>
      <c r="R255">
        <v>0</v>
      </c>
    </row>
    <row r="256" spans="1:18" x14ac:dyDescent="0.25">
      <c r="A256" s="5" t="s">
        <v>0</v>
      </c>
      <c r="B256" t="s">
        <v>442</v>
      </c>
      <c r="C256" t="s">
        <v>0</v>
      </c>
      <c r="D256" t="s">
        <v>0</v>
      </c>
      <c r="E256" t="s">
        <v>357</v>
      </c>
      <c r="F256" t="s">
        <v>0</v>
      </c>
      <c r="G256" s="6">
        <f ca="1">TODAY()+253</f>
        <v>44510</v>
      </c>
      <c r="H256" s="6">
        <f ca="1">TODAY()+254</f>
        <v>44511</v>
      </c>
      <c r="I256" t="s">
        <v>0</v>
      </c>
      <c r="J256">
        <v>0</v>
      </c>
      <c r="K256">
        <v>8</v>
      </c>
      <c r="L256">
        <v>0</v>
      </c>
      <c r="M256">
        <v>0</v>
      </c>
      <c r="N256" t="s">
        <v>22</v>
      </c>
      <c r="O256" t="s">
        <v>23</v>
      </c>
      <c r="P256" t="s">
        <v>0</v>
      </c>
      <c r="Q256">
        <v>0</v>
      </c>
      <c r="R256">
        <v>0</v>
      </c>
    </row>
    <row r="257" spans="1:18" x14ac:dyDescent="0.25">
      <c r="A257" s="7" t="s">
        <v>0</v>
      </c>
      <c r="B257" s="3" t="s">
        <v>443</v>
      </c>
      <c r="C257" s="3" t="s">
        <v>0</v>
      </c>
      <c r="D257" s="10" t="s">
        <v>444</v>
      </c>
      <c r="E257" s="10"/>
      <c r="F257" s="3" t="s">
        <v>0</v>
      </c>
      <c r="G257" s="4">
        <f ca="1">TODAY()+255</f>
        <v>44512</v>
      </c>
      <c r="H257" s="4">
        <f ca="1">TODAY()+270</f>
        <v>44527</v>
      </c>
      <c r="I257" s="3" t="s">
        <v>0</v>
      </c>
      <c r="J257" s="3">
        <v>0</v>
      </c>
      <c r="K257" s="3">
        <v>88</v>
      </c>
      <c r="L257" s="3">
        <v>0</v>
      </c>
      <c r="M257" s="3">
        <v>0</v>
      </c>
      <c r="N257" s="3" t="s">
        <v>0</v>
      </c>
      <c r="O257" s="3" t="s">
        <v>0</v>
      </c>
      <c r="P257" s="3" t="s">
        <v>0</v>
      </c>
      <c r="Q257" s="3">
        <v>0</v>
      </c>
      <c r="R257" s="3">
        <v>0</v>
      </c>
    </row>
    <row r="258" spans="1:18" x14ac:dyDescent="0.25">
      <c r="A258" s="5" t="s">
        <v>0</v>
      </c>
      <c r="B258" t="s">
        <v>445</v>
      </c>
      <c r="C258" t="s">
        <v>0</v>
      </c>
      <c r="D258" t="s">
        <v>0</v>
      </c>
      <c r="E258" t="s">
        <v>329</v>
      </c>
      <c r="F258" t="s">
        <v>0</v>
      </c>
      <c r="G258" s="6">
        <f ca="1">TODAY()+255</f>
        <v>44512</v>
      </c>
      <c r="H258" s="6">
        <f ca="1">TODAY()+256</f>
        <v>44513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22</v>
      </c>
      <c r="O258" t="s">
        <v>23</v>
      </c>
      <c r="P258" t="s">
        <v>0</v>
      </c>
      <c r="Q258">
        <v>0</v>
      </c>
      <c r="R258">
        <v>0</v>
      </c>
    </row>
    <row r="259" spans="1:18" x14ac:dyDescent="0.25">
      <c r="A259" s="5" t="s">
        <v>0</v>
      </c>
      <c r="B259" t="s">
        <v>446</v>
      </c>
      <c r="C259" t="s">
        <v>0</v>
      </c>
      <c r="D259" t="s">
        <v>0</v>
      </c>
      <c r="E259" t="s">
        <v>331</v>
      </c>
      <c r="F259" t="s">
        <v>0</v>
      </c>
      <c r="G259" s="6">
        <f ca="1">TODAY()+256</f>
        <v>44513</v>
      </c>
      <c r="H259" s="6">
        <f ca="1">TODAY()+257</f>
        <v>44514</v>
      </c>
      <c r="I259" t="s">
        <v>0</v>
      </c>
      <c r="J259">
        <v>0</v>
      </c>
      <c r="K259">
        <v>0</v>
      </c>
      <c r="L259">
        <v>0</v>
      </c>
      <c r="M259">
        <v>0</v>
      </c>
      <c r="N259" t="s">
        <v>22</v>
      </c>
      <c r="O259" t="s">
        <v>23</v>
      </c>
      <c r="P259" t="s">
        <v>0</v>
      </c>
      <c r="Q259">
        <v>0</v>
      </c>
      <c r="R259">
        <v>0</v>
      </c>
    </row>
    <row r="260" spans="1:18" x14ac:dyDescent="0.25">
      <c r="A260" s="5" t="s">
        <v>0</v>
      </c>
      <c r="B260" t="s">
        <v>447</v>
      </c>
      <c r="C260" t="s">
        <v>0</v>
      </c>
      <c r="D260" t="s">
        <v>0</v>
      </c>
      <c r="E260" t="s">
        <v>333</v>
      </c>
      <c r="F260" t="s">
        <v>0</v>
      </c>
      <c r="G260" s="6">
        <f ca="1">TODAY()+257</f>
        <v>44514</v>
      </c>
      <c r="H260" s="6">
        <f ca="1">TODAY()+258</f>
        <v>44515</v>
      </c>
      <c r="I260" t="s">
        <v>0</v>
      </c>
      <c r="J260">
        <v>0</v>
      </c>
      <c r="K260">
        <v>0</v>
      </c>
      <c r="L260">
        <v>0</v>
      </c>
      <c r="M260">
        <v>0</v>
      </c>
      <c r="N260" t="s">
        <v>22</v>
      </c>
      <c r="O260" t="s">
        <v>23</v>
      </c>
      <c r="P260" t="s">
        <v>0</v>
      </c>
      <c r="Q260">
        <v>0</v>
      </c>
      <c r="R260">
        <v>0</v>
      </c>
    </row>
    <row r="261" spans="1:18" x14ac:dyDescent="0.25">
      <c r="A261" s="5" t="s">
        <v>0</v>
      </c>
      <c r="B261" t="s">
        <v>448</v>
      </c>
      <c r="C261" t="s">
        <v>0</v>
      </c>
      <c r="D261" t="s">
        <v>0</v>
      </c>
      <c r="E261" t="s">
        <v>335</v>
      </c>
      <c r="F261" t="s">
        <v>0</v>
      </c>
      <c r="G261" s="6">
        <f ca="1">TODAY()+258</f>
        <v>44515</v>
      </c>
      <c r="H261" s="6">
        <f ca="1">TODAY()+259</f>
        <v>44516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22</v>
      </c>
      <c r="O261" t="s">
        <v>23</v>
      </c>
      <c r="P261" t="s">
        <v>0</v>
      </c>
      <c r="Q261">
        <v>0</v>
      </c>
      <c r="R261">
        <v>0</v>
      </c>
    </row>
    <row r="262" spans="1:18" x14ac:dyDescent="0.25">
      <c r="A262" s="5" t="s">
        <v>0</v>
      </c>
      <c r="B262" t="s">
        <v>449</v>
      </c>
      <c r="C262" t="s">
        <v>0</v>
      </c>
      <c r="D262" t="s">
        <v>0</v>
      </c>
      <c r="E262" t="s">
        <v>337</v>
      </c>
      <c r="F262" t="s">
        <v>0</v>
      </c>
      <c r="G262" s="6">
        <f ca="1">TODAY()+259</f>
        <v>44516</v>
      </c>
      <c r="H262" s="6">
        <f ca="1">TODAY()+260</f>
        <v>44517</v>
      </c>
      <c r="I262" t="s">
        <v>0</v>
      </c>
      <c r="J262">
        <v>0</v>
      </c>
      <c r="K262">
        <v>8</v>
      </c>
      <c r="L262">
        <v>0</v>
      </c>
      <c r="M262">
        <v>0</v>
      </c>
      <c r="N262" t="s">
        <v>22</v>
      </c>
      <c r="O262" t="s">
        <v>23</v>
      </c>
      <c r="P262" t="s">
        <v>0</v>
      </c>
      <c r="Q262">
        <v>0</v>
      </c>
      <c r="R262">
        <v>0</v>
      </c>
    </row>
    <row r="263" spans="1:18" x14ac:dyDescent="0.25">
      <c r="A263" s="5" t="s">
        <v>0</v>
      </c>
      <c r="B263" t="s">
        <v>450</v>
      </c>
      <c r="C263" t="s">
        <v>0</v>
      </c>
      <c r="D263" t="s">
        <v>0</v>
      </c>
      <c r="E263" t="s">
        <v>339</v>
      </c>
      <c r="F263" t="s">
        <v>0</v>
      </c>
      <c r="G263" s="6">
        <f ca="1">TODAY()+260</f>
        <v>44517</v>
      </c>
      <c r="H263" s="6">
        <f ca="1">TODAY()+261</f>
        <v>44518</v>
      </c>
      <c r="I263" t="s">
        <v>0</v>
      </c>
      <c r="J263">
        <v>0</v>
      </c>
      <c r="K263">
        <v>8</v>
      </c>
      <c r="L263">
        <v>0</v>
      </c>
      <c r="M263">
        <v>0</v>
      </c>
      <c r="N263" t="s">
        <v>22</v>
      </c>
      <c r="O263" t="s">
        <v>23</v>
      </c>
      <c r="P263" t="s">
        <v>0</v>
      </c>
      <c r="Q263">
        <v>0</v>
      </c>
      <c r="R263">
        <v>0</v>
      </c>
    </row>
    <row r="264" spans="1:18" x14ac:dyDescent="0.25">
      <c r="A264" s="5" t="s">
        <v>0</v>
      </c>
      <c r="B264" t="s">
        <v>451</v>
      </c>
      <c r="C264" t="s">
        <v>0</v>
      </c>
      <c r="D264" t="s">
        <v>0</v>
      </c>
      <c r="E264" t="s">
        <v>341</v>
      </c>
      <c r="F264" t="s">
        <v>0</v>
      </c>
      <c r="G264" s="6">
        <f ca="1">TODAY()+261</f>
        <v>44518</v>
      </c>
      <c r="H264" s="6">
        <f ca="1">TODAY()+262</f>
        <v>44519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22</v>
      </c>
      <c r="O264" t="s">
        <v>23</v>
      </c>
      <c r="P264" t="s">
        <v>0</v>
      </c>
      <c r="Q264">
        <v>0</v>
      </c>
      <c r="R264">
        <v>0</v>
      </c>
    </row>
    <row r="265" spans="1:18" x14ac:dyDescent="0.25">
      <c r="A265" s="5" t="s">
        <v>0</v>
      </c>
      <c r="B265" t="s">
        <v>452</v>
      </c>
      <c r="C265" t="s">
        <v>0</v>
      </c>
      <c r="D265" t="s">
        <v>0</v>
      </c>
      <c r="E265" t="s">
        <v>343</v>
      </c>
      <c r="F265" t="s">
        <v>0</v>
      </c>
      <c r="G265" s="6">
        <f ca="1">TODAY()+262</f>
        <v>44519</v>
      </c>
      <c r="H265" s="6">
        <f ca="1">TODAY()+263</f>
        <v>44520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22</v>
      </c>
      <c r="O265" t="s">
        <v>23</v>
      </c>
      <c r="P265" t="s">
        <v>0</v>
      </c>
      <c r="Q265">
        <v>0</v>
      </c>
      <c r="R265">
        <v>0</v>
      </c>
    </row>
    <row r="266" spans="1:18" x14ac:dyDescent="0.25">
      <c r="A266" s="5" t="s">
        <v>0</v>
      </c>
      <c r="B266" t="s">
        <v>453</v>
      </c>
      <c r="C266" t="s">
        <v>0</v>
      </c>
      <c r="D266" t="s">
        <v>0</v>
      </c>
      <c r="E266" t="s">
        <v>345</v>
      </c>
      <c r="F266" t="s">
        <v>0</v>
      </c>
      <c r="G266" s="6">
        <f ca="1">TODAY()+263</f>
        <v>44520</v>
      </c>
      <c r="H266" s="6">
        <f ca="1">TODAY()+264</f>
        <v>44521</v>
      </c>
      <c r="I266" t="s">
        <v>0</v>
      </c>
      <c r="J266">
        <v>0</v>
      </c>
      <c r="K266">
        <v>0</v>
      </c>
      <c r="L266">
        <v>0</v>
      </c>
      <c r="M266">
        <v>0</v>
      </c>
      <c r="N266" t="s">
        <v>22</v>
      </c>
      <c r="O266" t="s">
        <v>23</v>
      </c>
      <c r="P266" t="s">
        <v>0</v>
      </c>
      <c r="Q266">
        <v>0</v>
      </c>
      <c r="R266">
        <v>0</v>
      </c>
    </row>
    <row r="267" spans="1:18" x14ac:dyDescent="0.25">
      <c r="A267" s="5" t="s">
        <v>0</v>
      </c>
      <c r="B267" t="s">
        <v>454</v>
      </c>
      <c r="C267" t="s">
        <v>0</v>
      </c>
      <c r="D267" t="s">
        <v>0</v>
      </c>
      <c r="E267" t="s">
        <v>347</v>
      </c>
      <c r="F267" t="s">
        <v>0</v>
      </c>
      <c r="G267" s="6">
        <f ca="1">TODAY()+264</f>
        <v>44521</v>
      </c>
      <c r="H267" s="6">
        <f ca="1">TODAY()+265</f>
        <v>44522</v>
      </c>
      <c r="I267" t="s">
        <v>0</v>
      </c>
      <c r="J267">
        <v>0</v>
      </c>
      <c r="K267">
        <v>0</v>
      </c>
      <c r="L267">
        <v>0</v>
      </c>
      <c r="M267">
        <v>0</v>
      </c>
      <c r="N267" t="s">
        <v>22</v>
      </c>
      <c r="O267" t="s">
        <v>23</v>
      </c>
      <c r="P267" t="s">
        <v>0</v>
      </c>
      <c r="Q267">
        <v>0</v>
      </c>
      <c r="R267">
        <v>0</v>
      </c>
    </row>
    <row r="268" spans="1:18" x14ac:dyDescent="0.25">
      <c r="A268" s="5" t="s">
        <v>0</v>
      </c>
      <c r="B268" t="s">
        <v>455</v>
      </c>
      <c r="C268" t="s">
        <v>0</v>
      </c>
      <c r="D268" t="s">
        <v>0</v>
      </c>
      <c r="E268" t="s">
        <v>349</v>
      </c>
      <c r="F268" t="s">
        <v>0</v>
      </c>
      <c r="G268" s="6">
        <f ca="1">TODAY()+265</f>
        <v>44522</v>
      </c>
      <c r="H268" s="6">
        <f ca="1">TODAY()+266</f>
        <v>44523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22</v>
      </c>
      <c r="O268" t="s">
        <v>23</v>
      </c>
      <c r="P268" t="s">
        <v>0</v>
      </c>
      <c r="Q268">
        <v>0</v>
      </c>
      <c r="R268">
        <v>0</v>
      </c>
    </row>
    <row r="269" spans="1:18" x14ac:dyDescent="0.25">
      <c r="A269" s="5" t="s">
        <v>0</v>
      </c>
      <c r="B269" t="s">
        <v>456</v>
      </c>
      <c r="C269" t="s">
        <v>0</v>
      </c>
      <c r="D269" t="s">
        <v>0</v>
      </c>
      <c r="E269" t="s">
        <v>351</v>
      </c>
      <c r="F269" t="s">
        <v>0</v>
      </c>
      <c r="G269" s="6">
        <f ca="1">TODAY()+266</f>
        <v>44523</v>
      </c>
      <c r="H269" s="6">
        <f ca="1">TODAY()+267</f>
        <v>44524</v>
      </c>
      <c r="I269" t="s">
        <v>0</v>
      </c>
      <c r="J269">
        <v>0</v>
      </c>
      <c r="K269">
        <v>8</v>
      </c>
      <c r="L269">
        <v>0</v>
      </c>
      <c r="M269">
        <v>0</v>
      </c>
      <c r="N269" t="s">
        <v>22</v>
      </c>
      <c r="O269" t="s">
        <v>23</v>
      </c>
      <c r="P269" t="s">
        <v>0</v>
      </c>
      <c r="Q269">
        <v>0</v>
      </c>
      <c r="R269">
        <v>0</v>
      </c>
    </row>
    <row r="270" spans="1:18" x14ac:dyDescent="0.25">
      <c r="A270" s="5" t="s">
        <v>0</v>
      </c>
      <c r="B270" t="s">
        <v>457</v>
      </c>
      <c r="C270" t="s">
        <v>0</v>
      </c>
      <c r="D270" t="s">
        <v>0</v>
      </c>
      <c r="E270" t="s">
        <v>353</v>
      </c>
      <c r="F270" t="s">
        <v>0</v>
      </c>
      <c r="G270" s="6">
        <f ca="1">TODAY()+267</f>
        <v>44524</v>
      </c>
      <c r="H270" s="6">
        <f ca="1">TODAY()+268</f>
        <v>44525</v>
      </c>
      <c r="I270" t="s">
        <v>0</v>
      </c>
      <c r="J270">
        <v>0</v>
      </c>
      <c r="K270">
        <v>8</v>
      </c>
      <c r="L270">
        <v>0</v>
      </c>
      <c r="M270">
        <v>0</v>
      </c>
      <c r="N270" t="s">
        <v>22</v>
      </c>
      <c r="O270" t="s">
        <v>23</v>
      </c>
      <c r="P270" t="s">
        <v>0</v>
      </c>
      <c r="Q270">
        <v>0</v>
      </c>
      <c r="R270">
        <v>0</v>
      </c>
    </row>
    <row r="271" spans="1:18" x14ac:dyDescent="0.25">
      <c r="A271" s="5" t="s">
        <v>0</v>
      </c>
      <c r="B271" t="s">
        <v>458</v>
      </c>
      <c r="C271" t="s">
        <v>0</v>
      </c>
      <c r="D271" t="s">
        <v>0</v>
      </c>
      <c r="E271" t="s">
        <v>355</v>
      </c>
      <c r="F271" t="s">
        <v>0</v>
      </c>
      <c r="G271" s="6">
        <f ca="1">TODAY()+268</f>
        <v>44525</v>
      </c>
      <c r="H271" s="6">
        <f ca="1">TODAY()+269</f>
        <v>44526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22</v>
      </c>
      <c r="O271" t="s">
        <v>23</v>
      </c>
      <c r="P271" t="s">
        <v>0</v>
      </c>
      <c r="Q271">
        <v>0</v>
      </c>
      <c r="R271">
        <v>0</v>
      </c>
    </row>
    <row r="272" spans="1:18" x14ac:dyDescent="0.25">
      <c r="A272" s="5" t="s">
        <v>0</v>
      </c>
      <c r="B272" t="s">
        <v>459</v>
      </c>
      <c r="C272" t="s">
        <v>0</v>
      </c>
      <c r="D272" t="s">
        <v>0</v>
      </c>
      <c r="E272" t="s">
        <v>357</v>
      </c>
      <c r="F272" t="s">
        <v>0</v>
      </c>
      <c r="G272" s="6">
        <f ca="1">TODAY()+269</f>
        <v>44526</v>
      </c>
      <c r="H272" s="6">
        <f ca="1">TODAY()+270</f>
        <v>44527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22</v>
      </c>
      <c r="O272" t="s">
        <v>23</v>
      </c>
      <c r="P272" t="s">
        <v>0</v>
      </c>
      <c r="Q272">
        <v>0</v>
      </c>
      <c r="R272">
        <v>0</v>
      </c>
    </row>
    <row r="273" spans="1:18" x14ac:dyDescent="0.25">
      <c r="A273" s="7" t="s">
        <v>0</v>
      </c>
      <c r="B273" s="3" t="s">
        <v>460</v>
      </c>
      <c r="C273" s="3" t="s">
        <v>0</v>
      </c>
      <c r="D273" s="10" t="s">
        <v>461</v>
      </c>
      <c r="E273" s="10"/>
      <c r="F273" s="3" t="s">
        <v>0</v>
      </c>
      <c r="G273" s="4">
        <f ca="1">TODAY()+271</f>
        <v>44528</v>
      </c>
      <c r="H273" s="4">
        <f ca="1">TODAY()+286</f>
        <v>44543</v>
      </c>
      <c r="I273" s="3" t="s">
        <v>0</v>
      </c>
      <c r="J273" s="3">
        <v>0</v>
      </c>
      <c r="K273" s="3">
        <v>80</v>
      </c>
      <c r="L273" s="3">
        <v>0</v>
      </c>
      <c r="M273" s="3">
        <v>0</v>
      </c>
      <c r="N273" s="3" t="s">
        <v>0</v>
      </c>
      <c r="O273" s="3" t="s">
        <v>0</v>
      </c>
      <c r="P273" s="3" t="s">
        <v>0</v>
      </c>
      <c r="Q273" s="3">
        <v>0</v>
      </c>
      <c r="R273" s="3">
        <v>0</v>
      </c>
    </row>
    <row r="274" spans="1:18" x14ac:dyDescent="0.25">
      <c r="A274" s="5" t="s">
        <v>0</v>
      </c>
      <c r="B274" t="s">
        <v>462</v>
      </c>
      <c r="C274" t="s">
        <v>0</v>
      </c>
      <c r="D274" t="s">
        <v>0</v>
      </c>
      <c r="E274" t="s">
        <v>329</v>
      </c>
      <c r="F274" t="s">
        <v>0</v>
      </c>
      <c r="G274" s="6">
        <f ca="1">TODAY()+271</f>
        <v>44528</v>
      </c>
      <c r="H274" s="6">
        <f ca="1">TODAY()+272</f>
        <v>44529</v>
      </c>
      <c r="I274" t="s">
        <v>0</v>
      </c>
      <c r="J274">
        <v>0</v>
      </c>
      <c r="K274">
        <v>0</v>
      </c>
      <c r="L274">
        <v>0</v>
      </c>
      <c r="M274">
        <v>0</v>
      </c>
      <c r="N274" t="s">
        <v>22</v>
      </c>
      <c r="O274" t="s">
        <v>23</v>
      </c>
      <c r="P274" t="s">
        <v>0</v>
      </c>
      <c r="Q274">
        <v>0</v>
      </c>
      <c r="R274">
        <v>0</v>
      </c>
    </row>
    <row r="275" spans="1:18" x14ac:dyDescent="0.25">
      <c r="A275" s="5" t="s">
        <v>0</v>
      </c>
      <c r="B275" t="s">
        <v>463</v>
      </c>
      <c r="C275" t="s">
        <v>0</v>
      </c>
      <c r="D275" t="s">
        <v>0</v>
      </c>
      <c r="E275" t="s">
        <v>331</v>
      </c>
      <c r="F275" t="s">
        <v>0</v>
      </c>
      <c r="G275" s="6">
        <f ca="1">TODAY()+272</f>
        <v>44529</v>
      </c>
      <c r="H275" s="6">
        <f ca="1">TODAY()+273</f>
        <v>44530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22</v>
      </c>
      <c r="O275" t="s">
        <v>23</v>
      </c>
      <c r="P275" t="s">
        <v>0</v>
      </c>
      <c r="Q275">
        <v>0</v>
      </c>
      <c r="R275">
        <v>0</v>
      </c>
    </row>
    <row r="276" spans="1:18" x14ac:dyDescent="0.25">
      <c r="A276" s="5" t="s">
        <v>0</v>
      </c>
      <c r="B276" t="s">
        <v>464</v>
      </c>
      <c r="C276" t="s">
        <v>0</v>
      </c>
      <c r="D276" t="s">
        <v>0</v>
      </c>
      <c r="E276" t="s">
        <v>333</v>
      </c>
      <c r="F276" t="s">
        <v>0</v>
      </c>
      <c r="G276" s="6">
        <f ca="1">TODAY()+273</f>
        <v>44530</v>
      </c>
      <c r="H276" s="6">
        <f ca="1">TODAY()+274</f>
        <v>44531</v>
      </c>
      <c r="I276" t="s">
        <v>0</v>
      </c>
      <c r="J276">
        <v>0</v>
      </c>
      <c r="K276">
        <v>8</v>
      </c>
      <c r="L276">
        <v>0</v>
      </c>
      <c r="M276">
        <v>0</v>
      </c>
      <c r="N276" t="s">
        <v>22</v>
      </c>
      <c r="O276" t="s">
        <v>23</v>
      </c>
      <c r="P276" t="s">
        <v>0</v>
      </c>
      <c r="Q276">
        <v>0</v>
      </c>
      <c r="R276">
        <v>0</v>
      </c>
    </row>
    <row r="277" spans="1:18" x14ac:dyDescent="0.25">
      <c r="A277" s="5" t="s">
        <v>0</v>
      </c>
      <c r="B277" t="s">
        <v>465</v>
      </c>
      <c r="C277" t="s">
        <v>0</v>
      </c>
      <c r="D277" t="s">
        <v>0</v>
      </c>
      <c r="E277" t="s">
        <v>335</v>
      </c>
      <c r="F277" t="s">
        <v>0</v>
      </c>
      <c r="G277" s="6">
        <f ca="1">TODAY()+274</f>
        <v>44531</v>
      </c>
      <c r="H277" s="6">
        <f ca="1">TODAY()+275</f>
        <v>44532</v>
      </c>
      <c r="I277" t="s">
        <v>0</v>
      </c>
      <c r="J277">
        <v>0</v>
      </c>
      <c r="K277">
        <v>8</v>
      </c>
      <c r="L277">
        <v>0</v>
      </c>
      <c r="M277">
        <v>0</v>
      </c>
      <c r="N277" t="s">
        <v>22</v>
      </c>
      <c r="O277" t="s">
        <v>23</v>
      </c>
      <c r="P277" t="s">
        <v>0</v>
      </c>
      <c r="Q277">
        <v>0</v>
      </c>
      <c r="R277">
        <v>0</v>
      </c>
    </row>
    <row r="278" spans="1:18" x14ac:dyDescent="0.25">
      <c r="A278" s="5" t="s">
        <v>0</v>
      </c>
      <c r="B278" t="s">
        <v>466</v>
      </c>
      <c r="C278" t="s">
        <v>0</v>
      </c>
      <c r="D278" t="s">
        <v>0</v>
      </c>
      <c r="E278" t="s">
        <v>337</v>
      </c>
      <c r="F278" t="s">
        <v>0</v>
      </c>
      <c r="G278" s="6">
        <f ca="1">TODAY()+275</f>
        <v>44532</v>
      </c>
      <c r="H278" s="6">
        <f ca="1">TODAY()+276</f>
        <v>44533</v>
      </c>
      <c r="I278" t="s">
        <v>0</v>
      </c>
      <c r="J278">
        <v>0</v>
      </c>
      <c r="K278">
        <v>8</v>
      </c>
      <c r="L278">
        <v>0</v>
      </c>
      <c r="M278">
        <v>0</v>
      </c>
      <c r="N278" t="s">
        <v>22</v>
      </c>
      <c r="O278" t="s">
        <v>23</v>
      </c>
      <c r="P278" t="s">
        <v>0</v>
      </c>
      <c r="Q278">
        <v>0</v>
      </c>
      <c r="R278">
        <v>0</v>
      </c>
    </row>
    <row r="279" spans="1:18" x14ac:dyDescent="0.25">
      <c r="A279" s="5" t="s">
        <v>0</v>
      </c>
      <c r="B279" t="s">
        <v>467</v>
      </c>
      <c r="C279" t="s">
        <v>0</v>
      </c>
      <c r="D279" t="s">
        <v>0</v>
      </c>
      <c r="E279" t="s">
        <v>339</v>
      </c>
      <c r="F279" t="s">
        <v>0</v>
      </c>
      <c r="G279" s="6">
        <f ca="1">TODAY()+276</f>
        <v>44533</v>
      </c>
      <c r="H279" s="6">
        <f ca="1">TODAY()+277</f>
        <v>44534</v>
      </c>
      <c r="I279" t="s">
        <v>0</v>
      </c>
      <c r="J279">
        <v>0</v>
      </c>
      <c r="K279">
        <v>8</v>
      </c>
      <c r="L279">
        <v>0</v>
      </c>
      <c r="M279">
        <v>0</v>
      </c>
      <c r="N279" t="s">
        <v>22</v>
      </c>
      <c r="O279" t="s">
        <v>23</v>
      </c>
      <c r="P279" t="s">
        <v>0</v>
      </c>
      <c r="Q279">
        <v>0</v>
      </c>
      <c r="R279">
        <v>0</v>
      </c>
    </row>
    <row r="280" spans="1:18" x14ac:dyDescent="0.25">
      <c r="A280" s="5" t="s">
        <v>0</v>
      </c>
      <c r="B280" t="s">
        <v>468</v>
      </c>
      <c r="C280" t="s">
        <v>0</v>
      </c>
      <c r="D280" t="s">
        <v>0</v>
      </c>
      <c r="E280" t="s">
        <v>341</v>
      </c>
      <c r="F280" t="s">
        <v>0</v>
      </c>
      <c r="G280" s="6">
        <f ca="1">TODAY()+277</f>
        <v>44534</v>
      </c>
      <c r="H280" s="6">
        <f ca="1">TODAY()+278</f>
        <v>44535</v>
      </c>
      <c r="I280" t="s">
        <v>0</v>
      </c>
      <c r="J280">
        <v>0</v>
      </c>
      <c r="K280">
        <v>0</v>
      </c>
      <c r="L280">
        <v>0</v>
      </c>
      <c r="M280">
        <v>0</v>
      </c>
      <c r="N280" t="s">
        <v>22</v>
      </c>
      <c r="O280" t="s">
        <v>23</v>
      </c>
      <c r="P280" t="s">
        <v>0</v>
      </c>
      <c r="Q280">
        <v>0</v>
      </c>
      <c r="R280">
        <v>0</v>
      </c>
    </row>
    <row r="281" spans="1:18" x14ac:dyDescent="0.25">
      <c r="A281" s="5" t="s">
        <v>0</v>
      </c>
      <c r="B281" t="s">
        <v>469</v>
      </c>
      <c r="C281" t="s">
        <v>0</v>
      </c>
      <c r="D281" t="s">
        <v>0</v>
      </c>
      <c r="E281" t="s">
        <v>343</v>
      </c>
      <c r="F281" t="s">
        <v>0</v>
      </c>
      <c r="G281" s="6">
        <f ca="1">TODAY()+278</f>
        <v>44535</v>
      </c>
      <c r="H281" s="6">
        <f ca="1">TODAY()+279</f>
        <v>44536</v>
      </c>
      <c r="I281" t="s">
        <v>0</v>
      </c>
      <c r="J281">
        <v>0</v>
      </c>
      <c r="K281">
        <v>0</v>
      </c>
      <c r="L281">
        <v>0</v>
      </c>
      <c r="M281">
        <v>0</v>
      </c>
      <c r="N281" t="s">
        <v>22</v>
      </c>
      <c r="O281" t="s">
        <v>23</v>
      </c>
      <c r="P281" t="s">
        <v>0</v>
      </c>
      <c r="Q281">
        <v>0</v>
      </c>
      <c r="R281">
        <v>0</v>
      </c>
    </row>
    <row r="282" spans="1:18" x14ac:dyDescent="0.25">
      <c r="A282" s="5" t="s">
        <v>0</v>
      </c>
      <c r="B282" t="s">
        <v>470</v>
      </c>
      <c r="C282" t="s">
        <v>0</v>
      </c>
      <c r="D282" t="s">
        <v>0</v>
      </c>
      <c r="E282" t="s">
        <v>345</v>
      </c>
      <c r="F282" t="s">
        <v>0</v>
      </c>
      <c r="G282" s="6">
        <f ca="1">TODAY()+279</f>
        <v>44536</v>
      </c>
      <c r="H282" s="6">
        <f ca="1">TODAY()+280</f>
        <v>44537</v>
      </c>
      <c r="I282" t="s">
        <v>0</v>
      </c>
      <c r="J282">
        <v>0</v>
      </c>
      <c r="K282">
        <v>8</v>
      </c>
      <c r="L282">
        <v>0</v>
      </c>
      <c r="M282">
        <v>0</v>
      </c>
      <c r="N282" t="s">
        <v>22</v>
      </c>
      <c r="O282" t="s">
        <v>23</v>
      </c>
      <c r="P282" t="s">
        <v>0</v>
      </c>
      <c r="Q282">
        <v>0</v>
      </c>
      <c r="R282">
        <v>0</v>
      </c>
    </row>
    <row r="283" spans="1:18" x14ac:dyDescent="0.25">
      <c r="A283" s="5" t="s">
        <v>0</v>
      </c>
      <c r="B283" t="s">
        <v>471</v>
      </c>
      <c r="C283" t="s">
        <v>0</v>
      </c>
      <c r="D283" t="s">
        <v>0</v>
      </c>
      <c r="E283" t="s">
        <v>347</v>
      </c>
      <c r="F283" t="s">
        <v>0</v>
      </c>
      <c r="G283" s="6">
        <f ca="1">TODAY()+280</f>
        <v>44537</v>
      </c>
      <c r="H283" s="6">
        <f ca="1">TODAY()+281</f>
        <v>44538</v>
      </c>
      <c r="I283" t="s">
        <v>0</v>
      </c>
      <c r="J283">
        <v>0</v>
      </c>
      <c r="K283">
        <v>8</v>
      </c>
      <c r="L283">
        <v>0</v>
      </c>
      <c r="M283">
        <v>0</v>
      </c>
      <c r="N283" t="s">
        <v>22</v>
      </c>
      <c r="O283" t="s">
        <v>23</v>
      </c>
      <c r="P283" t="s">
        <v>0</v>
      </c>
      <c r="Q283">
        <v>0</v>
      </c>
      <c r="R283">
        <v>0</v>
      </c>
    </row>
    <row r="284" spans="1:18" x14ac:dyDescent="0.25">
      <c r="A284" s="5" t="s">
        <v>0</v>
      </c>
      <c r="B284" t="s">
        <v>472</v>
      </c>
      <c r="C284" t="s">
        <v>0</v>
      </c>
      <c r="D284" t="s">
        <v>0</v>
      </c>
      <c r="E284" t="s">
        <v>349</v>
      </c>
      <c r="F284" t="s">
        <v>0</v>
      </c>
      <c r="G284" s="6">
        <f ca="1">TODAY()+281</f>
        <v>44538</v>
      </c>
      <c r="H284" s="6">
        <f ca="1">TODAY()+282</f>
        <v>44539</v>
      </c>
      <c r="I284" t="s">
        <v>0</v>
      </c>
      <c r="J284">
        <v>0</v>
      </c>
      <c r="K284">
        <v>8</v>
      </c>
      <c r="L284">
        <v>0</v>
      </c>
      <c r="M284">
        <v>0</v>
      </c>
      <c r="N284" t="s">
        <v>22</v>
      </c>
      <c r="O284" t="s">
        <v>23</v>
      </c>
      <c r="P284" t="s">
        <v>0</v>
      </c>
      <c r="Q284">
        <v>0</v>
      </c>
      <c r="R284">
        <v>0</v>
      </c>
    </row>
    <row r="285" spans="1:18" x14ac:dyDescent="0.25">
      <c r="A285" s="5" t="s">
        <v>0</v>
      </c>
      <c r="B285" t="s">
        <v>473</v>
      </c>
      <c r="C285" t="s">
        <v>0</v>
      </c>
      <c r="D285" t="s">
        <v>0</v>
      </c>
      <c r="E285" t="s">
        <v>351</v>
      </c>
      <c r="F285" t="s">
        <v>0</v>
      </c>
      <c r="G285" s="6">
        <f ca="1">TODAY()+282</f>
        <v>44539</v>
      </c>
      <c r="H285" s="6">
        <f ca="1">TODAY()+283</f>
        <v>44540</v>
      </c>
      <c r="I285" t="s">
        <v>0</v>
      </c>
      <c r="J285">
        <v>0</v>
      </c>
      <c r="K285">
        <v>8</v>
      </c>
      <c r="L285">
        <v>0</v>
      </c>
      <c r="M285">
        <v>0</v>
      </c>
      <c r="N285" t="s">
        <v>22</v>
      </c>
      <c r="O285" t="s">
        <v>23</v>
      </c>
      <c r="P285" t="s">
        <v>0</v>
      </c>
      <c r="Q285">
        <v>0</v>
      </c>
      <c r="R285">
        <v>0</v>
      </c>
    </row>
    <row r="286" spans="1:18" x14ac:dyDescent="0.25">
      <c r="A286" s="5" t="s">
        <v>0</v>
      </c>
      <c r="B286" t="s">
        <v>474</v>
      </c>
      <c r="C286" t="s">
        <v>0</v>
      </c>
      <c r="D286" t="s">
        <v>0</v>
      </c>
      <c r="E286" t="s">
        <v>353</v>
      </c>
      <c r="F286" t="s">
        <v>0</v>
      </c>
      <c r="G286" s="6">
        <f ca="1">TODAY()+283</f>
        <v>44540</v>
      </c>
      <c r="H286" s="6">
        <f ca="1">TODAY()+284</f>
        <v>44541</v>
      </c>
      <c r="I286" t="s">
        <v>0</v>
      </c>
      <c r="J286">
        <v>0</v>
      </c>
      <c r="K286">
        <v>8</v>
      </c>
      <c r="L286">
        <v>0</v>
      </c>
      <c r="M286">
        <v>0</v>
      </c>
      <c r="N286" t="s">
        <v>22</v>
      </c>
      <c r="O286" t="s">
        <v>23</v>
      </c>
      <c r="P286" t="s">
        <v>0</v>
      </c>
      <c r="Q286">
        <v>0</v>
      </c>
      <c r="R286">
        <v>0</v>
      </c>
    </row>
    <row r="287" spans="1:18" x14ac:dyDescent="0.25">
      <c r="A287" s="5" t="s">
        <v>0</v>
      </c>
      <c r="B287" t="s">
        <v>475</v>
      </c>
      <c r="C287" t="s">
        <v>0</v>
      </c>
      <c r="D287" t="s">
        <v>0</v>
      </c>
      <c r="E287" t="s">
        <v>355</v>
      </c>
      <c r="F287" t="s">
        <v>0</v>
      </c>
      <c r="G287" s="6">
        <f ca="1">TODAY()+284</f>
        <v>44541</v>
      </c>
      <c r="H287" s="6">
        <f ca="1">TODAY()+285</f>
        <v>44542</v>
      </c>
      <c r="I287" t="s">
        <v>0</v>
      </c>
      <c r="J287">
        <v>0</v>
      </c>
      <c r="K287">
        <v>0</v>
      </c>
      <c r="L287">
        <v>0</v>
      </c>
      <c r="M287">
        <v>0</v>
      </c>
      <c r="N287" t="s">
        <v>22</v>
      </c>
      <c r="O287" t="s">
        <v>23</v>
      </c>
      <c r="P287" t="s">
        <v>0</v>
      </c>
      <c r="Q287">
        <v>0</v>
      </c>
      <c r="R287">
        <v>0</v>
      </c>
    </row>
    <row r="288" spans="1:18" x14ac:dyDescent="0.25">
      <c r="A288" s="5" t="s">
        <v>0</v>
      </c>
      <c r="B288" t="s">
        <v>476</v>
      </c>
      <c r="C288" t="s">
        <v>0</v>
      </c>
      <c r="D288" t="s">
        <v>0</v>
      </c>
      <c r="E288" t="s">
        <v>357</v>
      </c>
      <c r="F288" t="s">
        <v>0</v>
      </c>
      <c r="G288" s="6">
        <f ca="1">TODAY()+285</f>
        <v>44542</v>
      </c>
      <c r="H288" s="6">
        <f ca="1">TODAY()+286</f>
        <v>44543</v>
      </c>
      <c r="I288" t="s">
        <v>0</v>
      </c>
      <c r="J288">
        <v>0</v>
      </c>
      <c r="K288">
        <v>0</v>
      </c>
      <c r="L288">
        <v>0</v>
      </c>
      <c r="M288">
        <v>0</v>
      </c>
      <c r="N288" t="s">
        <v>22</v>
      </c>
      <c r="O288" t="s">
        <v>23</v>
      </c>
      <c r="P288" t="s">
        <v>0</v>
      </c>
      <c r="Q288">
        <v>0</v>
      </c>
      <c r="R288">
        <v>0</v>
      </c>
    </row>
    <row r="289" spans="1:18" x14ac:dyDescent="0.25">
      <c r="A289" s="7" t="s">
        <v>0</v>
      </c>
      <c r="B289" s="3" t="s">
        <v>477</v>
      </c>
      <c r="C289" s="3" t="s">
        <v>0</v>
      </c>
      <c r="D289" s="10" t="s">
        <v>478</v>
      </c>
      <c r="E289" s="10"/>
      <c r="F289" s="3" t="s">
        <v>0</v>
      </c>
      <c r="G289" s="4">
        <f ca="1">TODAY()+287</f>
        <v>44544</v>
      </c>
      <c r="H289" s="4">
        <f ca="1">TODAY()+302</f>
        <v>44559</v>
      </c>
      <c r="I289" s="3" t="s">
        <v>0</v>
      </c>
      <c r="J289" s="3">
        <v>0</v>
      </c>
      <c r="K289" s="3">
        <v>88</v>
      </c>
      <c r="L289" s="3">
        <v>0</v>
      </c>
      <c r="M289" s="3">
        <v>0</v>
      </c>
      <c r="N289" s="3" t="s">
        <v>0</v>
      </c>
      <c r="O289" s="3" t="s">
        <v>0</v>
      </c>
      <c r="P289" s="3" t="s">
        <v>0</v>
      </c>
      <c r="Q289" s="3">
        <v>0</v>
      </c>
      <c r="R289" s="3">
        <v>0</v>
      </c>
    </row>
    <row r="290" spans="1:18" x14ac:dyDescent="0.25">
      <c r="A290" s="5" t="s">
        <v>0</v>
      </c>
      <c r="B290" t="s">
        <v>479</v>
      </c>
      <c r="C290" t="s">
        <v>0</v>
      </c>
      <c r="D290" t="s">
        <v>0</v>
      </c>
      <c r="E290" t="s">
        <v>329</v>
      </c>
      <c r="F290" t="s">
        <v>0</v>
      </c>
      <c r="G290" s="6">
        <f ca="1">TODAY()+287</f>
        <v>44544</v>
      </c>
      <c r="H290" s="6">
        <f ca="1">TODAY()+288</f>
        <v>44545</v>
      </c>
      <c r="I290" t="s">
        <v>0</v>
      </c>
      <c r="J290">
        <v>0</v>
      </c>
      <c r="K290">
        <v>8</v>
      </c>
      <c r="L290">
        <v>0</v>
      </c>
      <c r="M290">
        <v>0</v>
      </c>
      <c r="N290" t="s">
        <v>22</v>
      </c>
      <c r="O290" t="s">
        <v>23</v>
      </c>
      <c r="P290" t="s">
        <v>0</v>
      </c>
      <c r="Q290">
        <v>0</v>
      </c>
      <c r="R290">
        <v>0</v>
      </c>
    </row>
    <row r="291" spans="1:18" x14ac:dyDescent="0.25">
      <c r="A291" s="5" t="s">
        <v>0</v>
      </c>
      <c r="B291" t="s">
        <v>480</v>
      </c>
      <c r="C291" t="s">
        <v>0</v>
      </c>
      <c r="D291" t="s">
        <v>0</v>
      </c>
      <c r="E291" t="s">
        <v>331</v>
      </c>
      <c r="F291" t="s">
        <v>0</v>
      </c>
      <c r="G291" s="6">
        <f ca="1">TODAY()+288</f>
        <v>44545</v>
      </c>
      <c r="H291" s="6">
        <f ca="1">TODAY()+289</f>
        <v>44546</v>
      </c>
      <c r="I291" t="s">
        <v>0</v>
      </c>
      <c r="J291">
        <v>0</v>
      </c>
      <c r="K291">
        <v>8</v>
      </c>
      <c r="L291">
        <v>0</v>
      </c>
      <c r="M291">
        <v>0</v>
      </c>
      <c r="N291" t="s">
        <v>22</v>
      </c>
      <c r="O291" t="s">
        <v>23</v>
      </c>
      <c r="P291" t="s">
        <v>0</v>
      </c>
      <c r="Q291">
        <v>0</v>
      </c>
      <c r="R291">
        <v>0</v>
      </c>
    </row>
    <row r="292" spans="1:18" x14ac:dyDescent="0.25">
      <c r="A292" s="5" t="s">
        <v>0</v>
      </c>
      <c r="B292" t="s">
        <v>481</v>
      </c>
      <c r="C292" t="s">
        <v>0</v>
      </c>
      <c r="D292" t="s">
        <v>0</v>
      </c>
      <c r="E292" t="s">
        <v>333</v>
      </c>
      <c r="F292" t="s">
        <v>0</v>
      </c>
      <c r="G292" s="6">
        <f ca="1">TODAY()+289</f>
        <v>44546</v>
      </c>
      <c r="H292" s="6">
        <f ca="1">TODAY()+290</f>
        <v>44547</v>
      </c>
      <c r="I292" t="s">
        <v>0</v>
      </c>
      <c r="J292">
        <v>0</v>
      </c>
      <c r="K292">
        <v>8</v>
      </c>
      <c r="L292">
        <v>0</v>
      </c>
      <c r="M292">
        <v>0</v>
      </c>
      <c r="N292" t="s">
        <v>22</v>
      </c>
      <c r="O292" t="s">
        <v>23</v>
      </c>
      <c r="P292" t="s">
        <v>0</v>
      </c>
      <c r="Q292">
        <v>0</v>
      </c>
      <c r="R292">
        <v>0</v>
      </c>
    </row>
    <row r="293" spans="1:18" x14ac:dyDescent="0.25">
      <c r="A293" s="5" t="s">
        <v>0</v>
      </c>
      <c r="B293" t="s">
        <v>482</v>
      </c>
      <c r="C293" t="s">
        <v>0</v>
      </c>
      <c r="D293" t="s">
        <v>0</v>
      </c>
      <c r="E293" t="s">
        <v>335</v>
      </c>
      <c r="F293" t="s">
        <v>0</v>
      </c>
      <c r="G293" s="6">
        <f ca="1">TODAY()+290</f>
        <v>44547</v>
      </c>
      <c r="H293" s="6">
        <f ca="1">TODAY()+291</f>
        <v>44548</v>
      </c>
      <c r="I293" t="s">
        <v>0</v>
      </c>
      <c r="J293">
        <v>0</v>
      </c>
      <c r="K293">
        <v>8</v>
      </c>
      <c r="L293">
        <v>0</v>
      </c>
      <c r="M293">
        <v>0</v>
      </c>
      <c r="N293" t="s">
        <v>22</v>
      </c>
      <c r="O293" t="s">
        <v>23</v>
      </c>
      <c r="P293" t="s">
        <v>0</v>
      </c>
      <c r="Q293">
        <v>0</v>
      </c>
      <c r="R293">
        <v>0</v>
      </c>
    </row>
    <row r="294" spans="1:18" x14ac:dyDescent="0.25">
      <c r="A294" s="5" t="s">
        <v>0</v>
      </c>
      <c r="B294" t="s">
        <v>483</v>
      </c>
      <c r="C294" t="s">
        <v>0</v>
      </c>
      <c r="D294" t="s">
        <v>0</v>
      </c>
      <c r="E294" t="s">
        <v>337</v>
      </c>
      <c r="F294" t="s">
        <v>0</v>
      </c>
      <c r="G294" s="6">
        <f ca="1">TODAY()+291</f>
        <v>44548</v>
      </c>
      <c r="H294" s="6">
        <f ca="1">TODAY()+292</f>
        <v>44549</v>
      </c>
      <c r="I294" t="s">
        <v>0</v>
      </c>
      <c r="J294">
        <v>0</v>
      </c>
      <c r="K294">
        <v>0</v>
      </c>
      <c r="L294">
        <v>0</v>
      </c>
      <c r="M294">
        <v>0</v>
      </c>
      <c r="N294" t="s">
        <v>22</v>
      </c>
      <c r="O294" t="s">
        <v>23</v>
      </c>
      <c r="P294" t="s">
        <v>0</v>
      </c>
      <c r="Q294">
        <v>0</v>
      </c>
      <c r="R294">
        <v>0</v>
      </c>
    </row>
    <row r="295" spans="1:18" x14ac:dyDescent="0.25">
      <c r="A295" s="5" t="s">
        <v>0</v>
      </c>
      <c r="B295" t="s">
        <v>484</v>
      </c>
      <c r="C295" t="s">
        <v>0</v>
      </c>
      <c r="D295" t="s">
        <v>0</v>
      </c>
      <c r="E295" t="s">
        <v>339</v>
      </c>
      <c r="F295" t="s">
        <v>0</v>
      </c>
      <c r="G295" s="6">
        <f ca="1">TODAY()+292</f>
        <v>44549</v>
      </c>
      <c r="H295" s="6">
        <f ca="1">TODAY()+293</f>
        <v>44550</v>
      </c>
      <c r="I295" t="s">
        <v>0</v>
      </c>
      <c r="J295">
        <v>0</v>
      </c>
      <c r="K295">
        <v>0</v>
      </c>
      <c r="L295">
        <v>0</v>
      </c>
      <c r="M295">
        <v>0</v>
      </c>
      <c r="N295" t="s">
        <v>22</v>
      </c>
      <c r="O295" t="s">
        <v>23</v>
      </c>
      <c r="P295" t="s">
        <v>0</v>
      </c>
      <c r="Q295">
        <v>0</v>
      </c>
      <c r="R295">
        <v>0</v>
      </c>
    </row>
    <row r="296" spans="1:18" x14ac:dyDescent="0.25">
      <c r="A296" s="5" t="s">
        <v>0</v>
      </c>
      <c r="B296" t="s">
        <v>485</v>
      </c>
      <c r="C296" t="s">
        <v>0</v>
      </c>
      <c r="D296" t="s">
        <v>0</v>
      </c>
      <c r="E296" t="s">
        <v>341</v>
      </c>
      <c r="F296" t="s">
        <v>0</v>
      </c>
      <c r="G296" s="6">
        <f ca="1">TODAY()+293</f>
        <v>44550</v>
      </c>
      <c r="H296" s="6">
        <f ca="1">TODAY()+294</f>
        <v>44551</v>
      </c>
      <c r="I296" t="s">
        <v>0</v>
      </c>
      <c r="J296">
        <v>0</v>
      </c>
      <c r="K296">
        <v>8</v>
      </c>
      <c r="L296">
        <v>0</v>
      </c>
      <c r="M296">
        <v>0</v>
      </c>
      <c r="N296" t="s">
        <v>22</v>
      </c>
      <c r="O296" t="s">
        <v>23</v>
      </c>
      <c r="P296" t="s">
        <v>0</v>
      </c>
      <c r="Q296">
        <v>0</v>
      </c>
      <c r="R296">
        <v>0</v>
      </c>
    </row>
    <row r="297" spans="1:18" x14ac:dyDescent="0.25">
      <c r="A297" s="5" t="s">
        <v>0</v>
      </c>
      <c r="B297" t="s">
        <v>486</v>
      </c>
      <c r="C297" t="s">
        <v>0</v>
      </c>
      <c r="D297" t="s">
        <v>0</v>
      </c>
      <c r="E297" t="s">
        <v>343</v>
      </c>
      <c r="F297" t="s">
        <v>0</v>
      </c>
      <c r="G297" s="6">
        <f ca="1">TODAY()+294</f>
        <v>44551</v>
      </c>
      <c r="H297" s="6">
        <f ca="1">TODAY()+295</f>
        <v>44552</v>
      </c>
      <c r="I297" t="s">
        <v>0</v>
      </c>
      <c r="J297">
        <v>0</v>
      </c>
      <c r="K297">
        <v>8</v>
      </c>
      <c r="L297">
        <v>0</v>
      </c>
      <c r="M297">
        <v>0</v>
      </c>
      <c r="N297" t="s">
        <v>22</v>
      </c>
      <c r="O297" t="s">
        <v>23</v>
      </c>
      <c r="P297" t="s">
        <v>0</v>
      </c>
      <c r="Q297">
        <v>0</v>
      </c>
      <c r="R297">
        <v>0</v>
      </c>
    </row>
    <row r="298" spans="1:18" x14ac:dyDescent="0.25">
      <c r="A298" s="5" t="s">
        <v>0</v>
      </c>
      <c r="B298" t="s">
        <v>487</v>
      </c>
      <c r="C298" t="s">
        <v>0</v>
      </c>
      <c r="D298" t="s">
        <v>0</v>
      </c>
      <c r="E298" t="s">
        <v>345</v>
      </c>
      <c r="F298" t="s">
        <v>0</v>
      </c>
      <c r="G298" s="6">
        <f ca="1">TODAY()+295</f>
        <v>44552</v>
      </c>
      <c r="H298" s="6">
        <f ca="1">TODAY()+296</f>
        <v>44553</v>
      </c>
      <c r="I298" t="s">
        <v>0</v>
      </c>
      <c r="J298">
        <v>0</v>
      </c>
      <c r="K298">
        <v>8</v>
      </c>
      <c r="L298">
        <v>0</v>
      </c>
      <c r="M298">
        <v>0</v>
      </c>
      <c r="N298" t="s">
        <v>22</v>
      </c>
      <c r="O298" t="s">
        <v>23</v>
      </c>
      <c r="P298" t="s">
        <v>0</v>
      </c>
      <c r="Q298">
        <v>0</v>
      </c>
      <c r="R298">
        <v>0</v>
      </c>
    </row>
    <row r="299" spans="1:18" x14ac:dyDescent="0.25">
      <c r="A299" s="5" t="s">
        <v>0</v>
      </c>
      <c r="B299" t="s">
        <v>488</v>
      </c>
      <c r="C299" t="s">
        <v>0</v>
      </c>
      <c r="D299" t="s">
        <v>0</v>
      </c>
      <c r="E299" t="s">
        <v>347</v>
      </c>
      <c r="F299" t="s">
        <v>0</v>
      </c>
      <c r="G299" s="6">
        <f ca="1">TODAY()+296</f>
        <v>44553</v>
      </c>
      <c r="H299" s="6">
        <f ca="1">TODAY()+297</f>
        <v>44554</v>
      </c>
      <c r="I299" t="s">
        <v>0</v>
      </c>
      <c r="J299">
        <v>0</v>
      </c>
      <c r="K299">
        <v>8</v>
      </c>
      <c r="L299">
        <v>0</v>
      </c>
      <c r="M299">
        <v>0</v>
      </c>
      <c r="N299" t="s">
        <v>22</v>
      </c>
      <c r="O299" t="s">
        <v>23</v>
      </c>
      <c r="P299" t="s">
        <v>0</v>
      </c>
      <c r="Q299">
        <v>0</v>
      </c>
      <c r="R299">
        <v>0</v>
      </c>
    </row>
    <row r="300" spans="1:18" x14ac:dyDescent="0.25">
      <c r="A300" s="5" t="s">
        <v>0</v>
      </c>
      <c r="B300" t="s">
        <v>489</v>
      </c>
      <c r="C300" t="s">
        <v>0</v>
      </c>
      <c r="D300" t="s">
        <v>0</v>
      </c>
      <c r="E300" t="s">
        <v>349</v>
      </c>
      <c r="F300" t="s">
        <v>0</v>
      </c>
      <c r="G300" s="6">
        <f ca="1">TODAY()+297</f>
        <v>44554</v>
      </c>
      <c r="H300" s="6">
        <f ca="1">TODAY()+298</f>
        <v>44555</v>
      </c>
      <c r="I300" t="s">
        <v>0</v>
      </c>
      <c r="J300">
        <v>0</v>
      </c>
      <c r="K300">
        <v>8</v>
      </c>
      <c r="L300">
        <v>0</v>
      </c>
      <c r="M300">
        <v>0</v>
      </c>
      <c r="N300" t="s">
        <v>22</v>
      </c>
      <c r="O300" t="s">
        <v>23</v>
      </c>
      <c r="P300" t="s">
        <v>0</v>
      </c>
      <c r="Q300">
        <v>0</v>
      </c>
      <c r="R300">
        <v>0</v>
      </c>
    </row>
    <row r="301" spans="1:18" x14ac:dyDescent="0.25">
      <c r="A301" s="5" t="s">
        <v>0</v>
      </c>
      <c r="B301" t="s">
        <v>490</v>
      </c>
      <c r="C301" t="s">
        <v>0</v>
      </c>
      <c r="D301" t="s">
        <v>0</v>
      </c>
      <c r="E301" t="s">
        <v>351</v>
      </c>
      <c r="F301" t="s">
        <v>0</v>
      </c>
      <c r="G301" s="6">
        <f ca="1">TODAY()+298</f>
        <v>44555</v>
      </c>
      <c r="H301" s="6">
        <f ca="1">TODAY()+299</f>
        <v>44556</v>
      </c>
      <c r="I301" t="s">
        <v>0</v>
      </c>
      <c r="J301">
        <v>0</v>
      </c>
      <c r="K301">
        <v>0</v>
      </c>
      <c r="L301">
        <v>0</v>
      </c>
      <c r="M301">
        <v>0</v>
      </c>
      <c r="N301" t="s">
        <v>22</v>
      </c>
      <c r="O301" t="s">
        <v>23</v>
      </c>
      <c r="P301" t="s">
        <v>0</v>
      </c>
      <c r="Q301">
        <v>0</v>
      </c>
      <c r="R301">
        <v>0</v>
      </c>
    </row>
    <row r="302" spans="1:18" x14ac:dyDescent="0.25">
      <c r="A302" s="5" t="s">
        <v>0</v>
      </c>
      <c r="B302" t="s">
        <v>491</v>
      </c>
      <c r="C302" t="s">
        <v>0</v>
      </c>
      <c r="D302" t="s">
        <v>0</v>
      </c>
      <c r="E302" t="s">
        <v>353</v>
      </c>
      <c r="F302" t="s">
        <v>0</v>
      </c>
      <c r="G302" s="6">
        <f ca="1">TODAY()+299</f>
        <v>44556</v>
      </c>
      <c r="H302" s="6">
        <f ca="1">TODAY()+300</f>
        <v>44557</v>
      </c>
      <c r="I302" t="s">
        <v>0</v>
      </c>
      <c r="J302">
        <v>0</v>
      </c>
      <c r="K302">
        <v>0</v>
      </c>
      <c r="L302">
        <v>0</v>
      </c>
      <c r="M302">
        <v>0</v>
      </c>
      <c r="N302" t="s">
        <v>22</v>
      </c>
      <c r="O302" t="s">
        <v>23</v>
      </c>
      <c r="P302" t="s">
        <v>0</v>
      </c>
      <c r="Q302">
        <v>0</v>
      </c>
      <c r="R302">
        <v>0</v>
      </c>
    </row>
    <row r="303" spans="1:18" x14ac:dyDescent="0.25">
      <c r="A303" s="5" t="s">
        <v>0</v>
      </c>
      <c r="B303" t="s">
        <v>492</v>
      </c>
      <c r="C303" t="s">
        <v>0</v>
      </c>
      <c r="D303" t="s">
        <v>0</v>
      </c>
      <c r="E303" t="s">
        <v>355</v>
      </c>
      <c r="F303" t="s">
        <v>0</v>
      </c>
      <c r="G303" s="6">
        <f ca="1">TODAY()+300</f>
        <v>44557</v>
      </c>
      <c r="H303" s="6">
        <f ca="1">TODAY()+301</f>
        <v>44558</v>
      </c>
      <c r="I303" t="s">
        <v>0</v>
      </c>
      <c r="J303">
        <v>0</v>
      </c>
      <c r="K303">
        <v>8</v>
      </c>
      <c r="L303">
        <v>0</v>
      </c>
      <c r="M303">
        <v>0</v>
      </c>
      <c r="N303" t="s">
        <v>22</v>
      </c>
      <c r="O303" t="s">
        <v>23</v>
      </c>
      <c r="P303" t="s">
        <v>0</v>
      </c>
      <c r="Q303">
        <v>0</v>
      </c>
      <c r="R303">
        <v>0</v>
      </c>
    </row>
    <row r="304" spans="1:18" x14ac:dyDescent="0.25">
      <c r="A304" s="5" t="s">
        <v>0</v>
      </c>
      <c r="B304" t="s">
        <v>493</v>
      </c>
      <c r="C304" t="s">
        <v>0</v>
      </c>
      <c r="D304" t="s">
        <v>0</v>
      </c>
      <c r="E304" t="s">
        <v>357</v>
      </c>
      <c r="F304" t="s">
        <v>0</v>
      </c>
      <c r="G304" s="6">
        <f ca="1">TODAY()+301</f>
        <v>44558</v>
      </c>
      <c r="H304" s="6">
        <f ca="1">TODAY()+302</f>
        <v>44559</v>
      </c>
      <c r="I304" t="s">
        <v>0</v>
      </c>
      <c r="J304">
        <v>0</v>
      </c>
      <c r="K304">
        <v>8</v>
      </c>
      <c r="L304">
        <v>0</v>
      </c>
      <c r="M304">
        <v>0</v>
      </c>
      <c r="N304" t="s">
        <v>22</v>
      </c>
      <c r="O304" t="s">
        <v>23</v>
      </c>
      <c r="P304" t="s">
        <v>0</v>
      </c>
      <c r="Q304">
        <v>0</v>
      </c>
      <c r="R304">
        <v>0</v>
      </c>
    </row>
    <row r="305" spans="1:18" x14ac:dyDescent="0.25">
      <c r="A305" s="7" t="s">
        <v>0</v>
      </c>
      <c r="B305" s="3" t="s">
        <v>494</v>
      </c>
      <c r="C305" s="3" t="s">
        <v>0</v>
      </c>
      <c r="D305" s="10" t="s">
        <v>478</v>
      </c>
      <c r="E305" s="10"/>
      <c r="F305" s="3" t="s">
        <v>0</v>
      </c>
      <c r="G305" s="4">
        <f ca="1">TODAY()+303</f>
        <v>44560</v>
      </c>
      <c r="H305" s="4">
        <f ca="1">TODAY()+318</f>
        <v>44575</v>
      </c>
      <c r="I305" s="3" t="s">
        <v>0</v>
      </c>
      <c r="J305" s="3">
        <v>0</v>
      </c>
      <c r="K305" s="3">
        <v>88</v>
      </c>
      <c r="L305" s="3">
        <v>0</v>
      </c>
      <c r="M305" s="3">
        <v>0</v>
      </c>
      <c r="N305" s="3" t="s">
        <v>0</v>
      </c>
      <c r="O305" s="3" t="s">
        <v>0</v>
      </c>
      <c r="P305" s="3" t="s">
        <v>0</v>
      </c>
      <c r="Q305" s="3">
        <v>0</v>
      </c>
      <c r="R305" s="3">
        <v>0</v>
      </c>
    </row>
    <row r="306" spans="1:18" x14ac:dyDescent="0.25">
      <c r="A306" s="5" t="s">
        <v>0</v>
      </c>
      <c r="B306" t="s">
        <v>495</v>
      </c>
      <c r="C306" t="s">
        <v>0</v>
      </c>
      <c r="D306" t="s">
        <v>0</v>
      </c>
      <c r="E306" t="s">
        <v>329</v>
      </c>
      <c r="F306" t="s">
        <v>0</v>
      </c>
      <c r="G306" s="6">
        <f ca="1">TODAY()+303</f>
        <v>44560</v>
      </c>
      <c r="H306" s="6">
        <f ca="1">TODAY()+304</f>
        <v>44561</v>
      </c>
      <c r="I306" t="s">
        <v>0</v>
      </c>
      <c r="J306">
        <v>0</v>
      </c>
      <c r="K306">
        <v>8</v>
      </c>
      <c r="L306">
        <v>0</v>
      </c>
      <c r="M306">
        <v>0</v>
      </c>
      <c r="N306" t="s">
        <v>22</v>
      </c>
      <c r="O306" t="s">
        <v>23</v>
      </c>
      <c r="P306" t="s">
        <v>0</v>
      </c>
      <c r="Q306">
        <v>0</v>
      </c>
      <c r="R306">
        <v>0</v>
      </c>
    </row>
    <row r="307" spans="1:18" x14ac:dyDescent="0.25">
      <c r="A307" s="5" t="s">
        <v>0</v>
      </c>
      <c r="B307" t="s">
        <v>496</v>
      </c>
      <c r="C307" t="s">
        <v>0</v>
      </c>
      <c r="D307" t="s">
        <v>0</v>
      </c>
      <c r="E307" t="s">
        <v>331</v>
      </c>
      <c r="F307" t="s">
        <v>0</v>
      </c>
      <c r="G307" s="6">
        <f ca="1">TODAY()+304</f>
        <v>44561</v>
      </c>
      <c r="H307" s="6">
        <f ca="1">TODAY()+305</f>
        <v>44562</v>
      </c>
      <c r="I307" t="s">
        <v>0</v>
      </c>
      <c r="J307">
        <v>0</v>
      </c>
      <c r="K307">
        <v>8</v>
      </c>
      <c r="L307">
        <v>0</v>
      </c>
      <c r="M307">
        <v>0</v>
      </c>
      <c r="N307" t="s">
        <v>22</v>
      </c>
      <c r="O307" t="s">
        <v>23</v>
      </c>
      <c r="P307" t="s">
        <v>0</v>
      </c>
      <c r="Q307">
        <v>0</v>
      </c>
      <c r="R307">
        <v>0</v>
      </c>
    </row>
    <row r="308" spans="1:18" x14ac:dyDescent="0.25">
      <c r="A308" s="5" t="s">
        <v>0</v>
      </c>
      <c r="B308" t="s">
        <v>497</v>
      </c>
      <c r="C308" t="s">
        <v>0</v>
      </c>
      <c r="D308" t="s">
        <v>0</v>
      </c>
      <c r="E308" t="s">
        <v>333</v>
      </c>
      <c r="F308" t="s">
        <v>0</v>
      </c>
      <c r="G308" s="6">
        <f ca="1">TODAY()+305</f>
        <v>44562</v>
      </c>
      <c r="H308" s="6">
        <f ca="1">TODAY()+306</f>
        <v>44563</v>
      </c>
      <c r="I308" t="s">
        <v>0</v>
      </c>
      <c r="J308">
        <v>0</v>
      </c>
      <c r="K308">
        <v>0</v>
      </c>
      <c r="L308">
        <v>0</v>
      </c>
      <c r="M308">
        <v>0</v>
      </c>
      <c r="N308" t="s">
        <v>22</v>
      </c>
      <c r="O308" t="s">
        <v>23</v>
      </c>
      <c r="P308" t="s">
        <v>0</v>
      </c>
      <c r="Q308">
        <v>0</v>
      </c>
      <c r="R308">
        <v>0</v>
      </c>
    </row>
    <row r="309" spans="1:18" x14ac:dyDescent="0.25">
      <c r="A309" s="5" t="s">
        <v>0</v>
      </c>
      <c r="B309" t="s">
        <v>498</v>
      </c>
      <c r="C309" t="s">
        <v>0</v>
      </c>
      <c r="D309" t="s">
        <v>0</v>
      </c>
      <c r="E309" t="s">
        <v>335</v>
      </c>
      <c r="F309" t="s">
        <v>0</v>
      </c>
      <c r="G309" s="6">
        <f ca="1">TODAY()+306</f>
        <v>44563</v>
      </c>
      <c r="H309" s="6">
        <f ca="1">TODAY()+307</f>
        <v>44564</v>
      </c>
      <c r="I309" t="s">
        <v>0</v>
      </c>
      <c r="J309">
        <v>0</v>
      </c>
      <c r="K309">
        <v>0</v>
      </c>
      <c r="L309">
        <v>0</v>
      </c>
      <c r="M309">
        <v>0</v>
      </c>
      <c r="N309" t="s">
        <v>22</v>
      </c>
      <c r="O309" t="s">
        <v>23</v>
      </c>
      <c r="P309" t="s">
        <v>0</v>
      </c>
      <c r="Q309">
        <v>0</v>
      </c>
      <c r="R309">
        <v>0</v>
      </c>
    </row>
    <row r="310" spans="1:18" x14ac:dyDescent="0.25">
      <c r="A310" s="5" t="s">
        <v>0</v>
      </c>
      <c r="B310" t="s">
        <v>499</v>
      </c>
      <c r="C310" t="s">
        <v>0</v>
      </c>
      <c r="D310" t="s">
        <v>0</v>
      </c>
      <c r="E310" t="s">
        <v>337</v>
      </c>
      <c r="F310" t="s">
        <v>0</v>
      </c>
      <c r="G310" s="6">
        <f ca="1">TODAY()+307</f>
        <v>44564</v>
      </c>
      <c r="H310" s="6">
        <f ca="1">TODAY()+308</f>
        <v>44565</v>
      </c>
      <c r="I310" t="s">
        <v>0</v>
      </c>
      <c r="J310">
        <v>0</v>
      </c>
      <c r="K310">
        <v>8</v>
      </c>
      <c r="L310">
        <v>0</v>
      </c>
      <c r="M310">
        <v>0</v>
      </c>
      <c r="N310" t="s">
        <v>22</v>
      </c>
      <c r="O310" t="s">
        <v>23</v>
      </c>
      <c r="P310" t="s">
        <v>0</v>
      </c>
      <c r="Q310">
        <v>0</v>
      </c>
      <c r="R310">
        <v>0</v>
      </c>
    </row>
    <row r="311" spans="1:18" x14ac:dyDescent="0.25">
      <c r="A311" s="5" t="s">
        <v>0</v>
      </c>
      <c r="B311" t="s">
        <v>500</v>
      </c>
      <c r="C311" t="s">
        <v>0</v>
      </c>
      <c r="D311" t="s">
        <v>0</v>
      </c>
      <c r="E311" t="s">
        <v>339</v>
      </c>
      <c r="F311" t="s">
        <v>0</v>
      </c>
      <c r="G311" s="6">
        <f ca="1">TODAY()+308</f>
        <v>44565</v>
      </c>
      <c r="H311" s="6">
        <f ca="1">TODAY()+309</f>
        <v>44566</v>
      </c>
      <c r="I311" t="s">
        <v>0</v>
      </c>
      <c r="J311">
        <v>0</v>
      </c>
      <c r="K311">
        <v>8</v>
      </c>
      <c r="L311">
        <v>0</v>
      </c>
      <c r="M311">
        <v>0</v>
      </c>
      <c r="N311" t="s">
        <v>22</v>
      </c>
      <c r="O311" t="s">
        <v>23</v>
      </c>
      <c r="P311" t="s">
        <v>0</v>
      </c>
      <c r="Q311">
        <v>0</v>
      </c>
      <c r="R311">
        <v>0</v>
      </c>
    </row>
    <row r="312" spans="1:18" x14ac:dyDescent="0.25">
      <c r="A312" s="5" t="s">
        <v>0</v>
      </c>
      <c r="B312" t="s">
        <v>501</v>
      </c>
      <c r="C312" t="s">
        <v>0</v>
      </c>
      <c r="D312" t="s">
        <v>0</v>
      </c>
      <c r="E312" t="s">
        <v>341</v>
      </c>
      <c r="F312" t="s">
        <v>0</v>
      </c>
      <c r="G312" s="6">
        <f ca="1">TODAY()+309</f>
        <v>44566</v>
      </c>
      <c r="H312" s="6">
        <f ca="1">TODAY()+310</f>
        <v>44567</v>
      </c>
      <c r="I312" t="s">
        <v>0</v>
      </c>
      <c r="J312">
        <v>0</v>
      </c>
      <c r="K312">
        <v>8</v>
      </c>
      <c r="L312">
        <v>0</v>
      </c>
      <c r="M312">
        <v>0</v>
      </c>
      <c r="N312" t="s">
        <v>22</v>
      </c>
      <c r="O312" t="s">
        <v>23</v>
      </c>
      <c r="P312" t="s">
        <v>0</v>
      </c>
      <c r="Q312">
        <v>0</v>
      </c>
      <c r="R312">
        <v>0</v>
      </c>
    </row>
    <row r="313" spans="1:18" x14ac:dyDescent="0.25">
      <c r="A313" s="5" t="s">
        <v>0</v>
      </c>
      <c r="B313" t="s">
        <v>502</v>
      </c>
      <c r="C313" t="s">
        <v>0</v>
      </c>
      <c r="D313" t="s">
        <v>0</v>
      </c>
      <c r="E313" t="s">
        <v>343</v>
      </c>
      <c r="F313" t="s">
        <v>0</v>
      </c>
      <c r="G313" s="6">
        <f ca="1">TODAY()+310</f>
        <v>44567</v>
      </c>
      <c r="H313" s="6">
        <f ca="1">TODAY()+311</f>
        <v>44568</v>
      </c>
      <c r="I313" t="s">
        <v>0</v>
      </c>
      <c r="J313">
        <v>0</v>
      </c>
      <c r="K313">
        <v>8</v>
      </c>
      <c r="L313">
        <v>0</v>
      </c>
      <c r="M313">
        <v>0</v>
      </c>
      <c r="N313" t="s">
        <v>22</v>
      </c>
      <c r="O313" t="s">
        <v>23</v>
      </c>
      <c r="P313" t="s">
        <v>0</v>
      </c>
      <c r="Q313">
        <v>0</v>
      </c>
      <c r="R313">
        <v>0</v>
      </c>
    </row>
    <row r="314" spans="1:18" x14ac:dyDescent="0.25">
      <c r="A314" s="5" t="s">
        <v>0</v>
      </c>
      <c r="B314" t="s">
        <v>503</v>
      </c>
      <c r="C314" t="s">
        <v>0</v>
      </c>
      <c r="D314" t="s">
        <v>0</v>
      </c>
      <c r="E314" t="s">
        <v>345</v>
      </c>
      <c r="F314" t="s">
        <v>0</v>
      </c>
      <c r="G314" s="6">
        <f ca="1">TODAY()+311</f>
        <v>44568</v>
      </c>
      <c r="H314" s="6">
        <f ca="1">TODAY()+312</f>
        <v>44569</v>
      </c>
      <c r="I314" t="s">
        <v>0</v>
      </c>
      <c r="J314">
        <v>0</v>
      </c>
      <c r="K314">
        <v>8</v>
      </c>
      <c r="L314">
        <v>0</v>
      </c>
      <c r="M314">
        <v>0</v>
      </c>
      <c r="N314" t="s">
        <v>22</v>
      </c>
      <c r="O314" t="s">
        <v>23</v>
      </c>
      <c r="P314" t="s">
        <v>0</v>
      </c>
      <c r="Q314">
        <v>0</v>
      </c>
      <c r="R314">
        <v>0</v>
      </c>
    </row>
    <row r="315" spans="1:18" x14ac:dyDescent="0.25">
      <c r="A315" s="5" t="s">
        <v>0</v>
      </c>
      <c r="B315" t="s">
        <v>504</v>
      </c>
      <c r="C315" t="s">
        <v>0</v>
      </c>
      <c r="D315" t="s">
        <v>0</v>
      </c>
      <c r="E315" t="s">
        <v>347</v>
      </c>
      <c r="F315" t="s">
        <v>0</v>
      </c>
      <c r="G315" s="6">
        <f ca="1">TODAY()+312</f>
        <v>44569</v>
      </c>
      <c r="H315" s="6">
        <f ca="1">TODAY()+313</f>
        <v>44570</v>
      </c>
      <c r="I315" t="s">
        <v>0</v>
      </c>
      <c r="J315">
        <v>0</v>
      </c>
      <c r="K315">
        <v>0</v>
      </c>
      <c r="L315">
        <v>0</v>
      </c>
      <c r="M315">
        <v>0</v>
      </c>
      <c r="N315" t="s">
        <v>22</v>
      </c>
      <c r="O315" t="s">
        <v>23</v>
      </c>
      <c r="P315" t="s">
        <v>0</v>
      </c>
      <c r="Q315">
        <v>0</v>
      </c>
      <c r="R315">
        <v>0</v>
      </c>
    </row>
    <row r="316" spans="1:18" x14ac:dyDescent="0.25">
      <c r="A316" s="5" t="s">
        <v>0</v>
      </c>
      <c r="B316" t="s">
        <v>505</v>
      </c>
      <c r="C316" t="s">
        <v>0</v>
      </c>
      <c r="D316" t="s">
        <v>0</v>
      </c>
      <c r="E316" t="s">
        <v>349</v>
      </c>
      <c r="F316" t="s">
        <v>0</v>
      </c>
      <c r="G316" s="6">
        <f ca="1">TODAY()+313</f>
        <v>44570</v>
      </c>
      <c r="H316" s="6">
        <f ca="1">TODAY()+314</f>
        <v>44571</v>
      </c>
      <c r="I316" t="s">
        <v>0</v>
      </c>
      <c r="J316">
        <v>0</v>
      </c>
      <c r="K316">
        <v>0</v>
      </c>
      <c r="L316">
        <v>0</v>
      </c>
      <c r="M316">
        <v>0</v>
      </c>
      <c r="N316" t="s">
        <v>22</v>
      </c>
      <c r="O316" t="s">
        <v>23</v>
      </c>
      <c r="P316" t="s">
        <v>0</v>
      </c>
      <c r="Q316">
        <v>0</v>
      </c>
      <c r="R316">
        <v>0</v>
      </c>
    </row>
    <row r="317" spans="1:18" x14ac:dyDescent="0.25">
      <c r="A317" s="5" t="s">
        <v>0</v>
      </c>
      <c r="B317" t="s">
        <v>506</v>
      </c>
      <c r="C317" t="s">
        <v>0</v>
      </c>
      <c r="D317" t="s">
        <v>0</v>
      </c>
      <c r="E317" t="s">
        <v>351</v>
      </c>
      <c r="F317" t="s">
        <v>0</v>
      </c>
      <c r="G317" s="6">
        <f ca="1">TODAY()+314</f>
        <v>44571</v>
      </c>
      <c r="H317" s="6">
        <f ca="1">TODAY()+315</f>
        <v>44572</v>
      </c>
      <c r="I317" t="s">
        <v>0</v>
      </c>
      <c r="J317">
        <v>0</v>
      </c>
      <c r="K317">
        <v>8</v>
      </c>
      <c r="L317">
        <v>0</v>
      </c>
      <c r="M317">
        <v>0</v>
      </c>
      <c r="N317" t="s">
        <v>22</v>
      </c>
      <c r="O317" t="s">
        <v>23</v>
      </c>
      <c r="P317" t="s">
        <v>0</v>
      </c>
      <c r="Q317">
        <v>0</v>
      </c>
      <c r="R317">
        <v>0</v>
      </c>
    </row>
    <row r="318" spans="1:18" x14ac:dyDescent="0.25">
      <c r="A318" s="5" t="s">
        <v>0</v>
      </c>
      <c r="B318" t="s">
        <v>507</v>
      </c>
      <c r="C318" t="s">
        <v>0</v>
      </c>
      <c r="D318" t="s">
        <v>0</v>
      </c>
      <c r="E318" t="s">
        <v>353</v>
      </c>
      <c r="F318" t="s">
        <v>0</v>
      </c>
      <c r="G318" s="6">
        <f ca="1">TODAY()+315</f>
        <v>44572</v>
      </c>
      <c r="H318" s="6">
        <f ca="1">TODAY()+316</f>
        <v>44573</v>
      </c>
      <c r="I318" t="s">
        <v>0</v>
      </c>
      <c r="J318">
        <v>0</v>
      </c>
      <c r="K318">
        <v>8</v>
      </c>
      <c r="L318">
        <v>0</v>
      </c>
      <c r="M318">
        <v>0</v>
      </c>
      <c r="N318" t="s">
        <v>22</v>
      </c>
      <c r="O318" t="s">
        <v>23</v>
      </c>
      <c r="P318" t="s">
        <v>0</v>
      </c>
      <c r="Q318">
        <v>0</v>
      </c>
      <c r="R318">
        <v>0</v>
      </c>
    </row>
    <row r="319" spans="1:18" x14ac:dyDescent="0.25">
      <c r="A319" s="5" t="s">
        <v>0</v>
      </c>
      <c r="B319" t="s">
        <v>508</v>
      </c>
      <c r="C319" t="s">
        <v>0</v>
      </c>
      <c r="D319" t="s">
        <v>0</v>
      </c>
      <c r="E319" t="s">
        <v>355</v>
      </c>
      <c r="F319" t="s">
        <v>0</v>
      </c>
      <c r="G319" s="6">
        <f ca="1">TODAY()+316</f>
        <v>44573</v>
      </c>
      <c r="H319" s="6">
        <f ca="1">TODAY()+317</f>
        <v>44574</v>
      </c>
      <c r="I319" t="s">
        <v>0</v>
      </c>
      <c r="J319">
        <v>0</v>
      </c>
      <c r="K319">
        <v>8</v>
      </c>
      <c r="L319">
        <v>0</v>
      </c>
      <c r="M319">
        <v>0</v>
      </c>
      <c r="N319" t="s">
        <v>22</v>
      </c>
      <c r="O319" t="s">
        <v>23</v>
      </c>
      <c r="P319" t="s">
        <v>0</v>
      </c>
      <c r="Q319">
        <v>0</v>
      </c>
      <c r="R319">
        <v>0</v>
      </c>
    </row>
    <row r="320" spans="1:18" x14ac:dyDescent="0.25">
      <c r="A320" s="5" t="s">
        <v>0</v>
      </c>
      <c r="B320" t="s">
        <v>509</v>
      </c>
      <c r="C320" t="s">
        <v>0</v>
      </c>
      <c r="D320" t="s">
        <v>0</v>
      </c>
      <c r="E320" t="s">
        <v>357</v>
      </c>
      <c r="F320" t="s">
        <v>0</v>
      </c>
      <c r="G320" s="6">
        <f ca="1">TODAY()+317</f>
        <v>44574</v>
      </c>
      <c r="H320" s="6">
        <f ca="1">TODAY()+318</f>
        <v>44575</v>
      </c>
      <c r="I320" t="s">
        <v>0</v>
      </c>
      <c r="J320">
        <v>0</v>
      </c>
      <c r="K320">
        <v>8</v>
      </c>
      <c r="L320">
        <v>0</v>
      </c>
      <c r="M320">
        <v>0</v>
      </c>
      <c r="N320" t="s">
        <v>22</v>
      </c>
      <c r="O320" t="s">
        <v>23</v>
      </c>
      <c r="P320" t="s">
        <v>0</v>
      </c>
      <c r="Q320">
        <v>0</v>
      </c>
      <c r="R320">
        <v>0</v>
      </c>
    </row>
    <row r="321" spans="1:18" x14ac:dyDescent="0.25">
      <c r="A321" t="s">
        <v>0</v>
      </c>
    </row>
    <row r="322" spans="1:18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</sheetData>
  <mergeCells count="157">
    <mergeCell ref="D257:E257"/>
    <mergeCell ref="D273:E273"/>
    <mergeCell ref="D289:E289"/>
    <mergeCell ref="D305:E305"/>
    <mergeCell ref="A322:R322"/>
    <mergeCell ref="A323:R323"/>
    <mergeCell ref="D143:E143"/>
    <mergeCell ref="C144:E144"/>
    <mergeCell ref="D145:E145"/>
    <mergeCell ref="D161:E161"/>
    <mergeCell ref="D177:E177"/>
    <mergeCell ref="D193:E193"/>
    <mergeCell ref="D209:E209"/>
    <mergeCell ref="D225:E225"/>
    <mergeCell ref="D241:E241"/>
    <mergeCell ref="D134:E134"/>
    <mergeCell ref="C135:E135"/>
    <mergeCell ref="D136:E136"/>
    <mergeCell ref="D137:E137"/>
    <mergeCell ref="D138:E138"/>
    <mergeCell ref="D139:E139"/>
    <mergeCell ref="D140:E140"/>
    <mergeCell ref="D141:E141"/>
    <mergeCell ref="D142:E142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C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07:E107"/>
    <mergeCell ref="C108:E108"/>
    <mergeCell ref="D109:E109"/>
    <mergeCell ref="D110:E110"/>
    <mergeCell ref="D111:E111"/>
    <mergeCell ref="D112:E112"/>
    <mergeCell ref="D113:E113"/>
    <mergeCell ref="D114:E114"/>
    <mergeCell ref="D115:E115"/>
    <mergeCell ref="D98:E98"/>
    <mergeCell ref="D99:E99"/>
    <mergeCell ref="D100:E100"/>
    <mergeCell ref="C101:E101"/>
    <mergeCell ref="D102:E102"/>
    <mergeCell ref="D103:E103"/>
    <mergeCell ref="D104:E104"/>
    <mergeCell ref="D105:E105"/>
    <mergeCell ref="D106:E106"/>
    <mergeCell ref="D89:E89"/>
    <mergeCell ref="D90:E90"/>
    <mergeCell ref="D91:E91"/>
    <mergeCell ref="D92:E92"/>
    <mergeCell ref="D93:E93"/>
    <mergeCell ref="C94:E94"/>
    <mergeCell ref="D95:E95"/>
    <mergeCell ref="D96:E96"/>
    <mergeCell ref="D97:E97"/>
    <mergeCell ref="D80:E80"/>
    <mergeCell ref="D81:E81"/>
    <mergeCell ref="D82:E82"/>
    <mergeCell ref="D83:E83"/>
    <mergeCell ref="D84:E84"/>
    <mergeCell ref="D85:E85"/>
    <mergeCell ref="C86:E86"/>
    <mergeCell ref="D87:E87"/>
    <mergeCell ref="D88:E88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62:E62"/>
    <mergeCell ref="D63:E63"/>
    <mergeCell ref="C64:E64"/>
    <mergeCell ref="D65:E65"/>
    <mergeCell ref="D66:E66"/>
    <mergeCell ref="D67:E67"/>
    <mergeCell ref="D68:E68"/>
    <mergeCell ref="D69:E69"/>
    <mergeCell ref="D70:E70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44:E44"/>
    <mergeCell ref="D45:E45"/>
    <mergeCell ref="D46:E46"/>
    <mergeCell ref="D47:E47"/>
    <mergeCell ref="D48:E48"/>
    <mergeCell ref="D49:E49"/>
    <mergeCell ref="D50:E50"/>
    <mergeCell ref="C51:E51"/>
    <mergeCell ref="D52:E52"/>
    <mergeCell ref="D35:E35"/>
    <mergeCell ref="D36:E36"/>
    <mergeCell ref="D37:E37"/>
    <mergeCell ref="D38:E38"/>
    <mergeCell ref="D39:E39"/>
    <mergeCell ref="D40:E40"/>
    <mergeCell ref="D41:E41"/>
    <mergeCell ref="D42:E42"/>
    <mergeCell ref="C43:E43"/>
    <mergeCell ref="D26:E26"/>
    <mergeCell ref="D27:E27"/>
    <mergeCell ref="D28:E28"/>
    <mergeCell ref="D29:E29"/>
    <mergeCell ref="D30:E30"/>
    <mergeCell ref="C31:E31"/>
    <mergeCell ref="D32:E32"/>
    <mergeCell ref="D33:E33"/>
    <mergeCell ref="C34:E34"/>
    <mergeCell ref="D17:E17"/>
    <mergeCell ref="D18:E18"/>
    <mergeCell ref="C19:E19"/>
    <mergeCell ref="D20:E20"/>
    <mergeCell ref="D21:E21"/>
    <mergeCell ref="D22:E22"/>
    <mergeCell ref="D23:E23"/>
    <mergeCell ref="C24:E24"/>
    <mergeCell ref="D25:E25"/>
    <mergeCell ref="D8:E8"/>
    <mergeCell ref="C9:E9"/>
    <mergeCell ref="D10:E10"/>
    <mergeCell ref="D11:E11"/>
    <mergeCell ref="D12:E12"/>
    <mergeCell ref="C13:E13"/>
    <mergeCell ref="D14:E14"/>
    <mergeCell ref="D15:E15"/>
    <mergeCell ref="D16:E16"/>
    <mergeCell ref="A1:I1"/>
    <mergeCell ref="J1:R1"/>
    <mergeCell ref="C3:E3"/>
    <mergeCell ref="D4:E4"/>
    <mergeCell ref="D5:E5"/>
    <mergeCell ref="D6:E6"/>
    <mergeCell ref="D7:E7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2020-05-12T13:44:47Z</dcterms:created>
  <dcterms:modified xsi:type="dcterms:W3CDTF">2021-03-02T06:59:12Z</dcterms:modified>
</cp:coreProperties>
</file>