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\Desktop\New folder (2)\"/>
    </mc:Choice>
  </mc:AlternateContent>
  <bookViews>
    <workbookView xWindow="-12" yWindow="-12" windowWidth="11616" windowHeight="9960" tabRatio="804" firstSheet="1" activeTab="2"/>
  </bookViews>
  <sheets>
    <sheet name="Dummy Table1" sheetId="21" state="hidden" r:id="rId1"/>
    <sheet name="All Players" sheetId="22" r:id="rId2"/>
    <sheet name="Copyright" sheetId="23" r:id="rId3"/>
    <sheet name="Copyright-2" sheetId="24" state="hidden" r:id="rId4"/>
  </sheets>
  <definedNames>
    <definedName name="KORule">'All Players'!$A$4</definedName>
    <definedName name="_xlnm.Print_Area" localSheetId="1">'All Players'!$B$4:$AD$56</definedName>
    <definedName name="TeamPick">#REF!</definedName>
  </definedNames>
  <calcPr calcId="152511"/>
</workbook>
</file>

<file path=xl/calcChain.xml><?xml version="1.0" encoding="utf-8"?>
<calcChain xmlns="http://schemas.openxmlformats.org/spreadsheetml/2006/main">
  <c r="H55" i="22" l="1"/>
  <c r="H51" i="22" l="1"/>
  <c r="N50" i="22"/>
  <c r="F52" i="22"/>
  <c r="H52" i="22"/>
  <c r="A4" i="22" l="1"/>
  <c r="V55" i="22" l="1"/>
  <c r="V51" i="22"/>
  <c r="Z50" i="22"/>
  <c r="JSX37" i="21"/>
  <c r="JSV37" i="21"/>
  <c r="JSX36" i="21"/>
  <c r="JSV36" i="21"/>
  <c r="JSX35" i="21"/>
  <c r="JSV35" i="21"/>
  <c r="JSX34" i="21"/>
  <c r="JSV34" i="21"/>
  <c r="JSX33" i="21"/>
  <c r="JSV33" i="21"/>
  <c r="JSX32" i="21"/>
  <c r="JSV32" i="21"/>
  <c r="JSX31" i="21"/>
  <c r="JSV31" i="21"/>
  <c r="JSX30" i="21"/>
  <c r="JSV30" i="21"/>
  <c r="JSX29" i="21"/>
  <c r="JSV29" i="21"/>
  <c r="JSX28" i="21"/>
  <c r="JSV28" i="21"/>
  <c r="JSX27" i="21"/>
  <c r="JSV27" i="21"/>
  <c r="JSX26" i="21"/>
  <c r="JSV26" i="21"/>
  <c r="JSX25" i="21"/>
  <c r="JSV25" i="21"/>
  <c r="JSX24" i="21"/>
  <c r="JSV24" i="21"/>
  <c r="JSX23" i="21"/>
  <c r="JSV23" i="21"/>
  <c r="JSX22" i="21"/>
  <c r="JSV22" i="21"/>
  <c r="JSX21" i="21"/>
  <c r="JSV21" i="21"/>
  <c r="JSX20" i="21"/>
  <c r="JSV20" i="21"/>
  <c r="JSX19" i="21"/>
  <c r="JSV19" i="21"/>
  <c r="JSX18" i="21"/>
  <c r="JSV18" i="21"/>
  <c r="JSX17" i="21"/>
  <c r="JSV17" i="21"/>
  <c r="JSX16" i="21"/>
  <c r="JSV16" i="21"/>
  <c r="JSX15" i="21"/>
  <c r="JSV15" i="21"/>
  <c r="JSX14" i="21"/>
  <c r="JSV14" i="21"/>
  <c r="JVL80" i="21"/>
  <c r="JVK80" i="21"/>
  <c r="JVJ80" i="21"/>
  <c r="JVI80" i="21"/>
  <c r="JVH80" i="21"/>
  <c r="JVG80" i="21"/>
  <c r="JVF80" i="21"/>
  <c r="JVE80" i="21"/>
  <c r="JVD80" i="21"/>
  <c r="JVC80" i="21"/>
  <c r="JVB80" i="21"/>
  <c r="JVA80" i="21"/>
  <c r="JUZ80" i="21"/>
  <c r="JUY80" i="21"/>
  <c r="JUX80" i="21"/>
  <c r="JUW80" i="21"/>
  <c r="JUV80" i="21"/>
  <c r="JUU80" i="21"/>
  <c r="JUT80" i="21"/>
  <c r="JUS80" i="21"/>
  <c r="JUR80" i="21"/>
  <c r="JUQ80" i="21"/>
  <c r="JUP80" i="21"/>
  <c r="JUO80" i="21"/>
  <c r="JUN80" i="21"/>
  <c r="JUM80" i="21"/>
  <c r="JUL80" i="21"/>
  <c r="JUK80" i="21"/>
  <c r="JUJ80" i="21"/>
  <c r="JUI80" i="21"/>
  <c r="JUH80" i="21"/>
  <c r="JUG80" i="21"/>
  <c r="JUF80" i="21"/>
  <c r="JUE80" i="21"/>
  <c r="JUD80" i="21"/>
  <c r="JUC80" i="21"/>
  <c r="JUB80" i="21"/>
  <c r="JUA80" i="21"/>
  <c r="JTZ80" i="21"/>
  <c r="JTY80" i="21"/>
  <c r="JTX80" i="21"/>
  <c r="JTW80" i="21"/>
  <c r="JTV80" i="21"/>
  <c r="JTU80" i="21"/>
  <c r="JTT80" i="21"/>
  <c r="JTS80" i="21"/>
  <c r="JTR80" i="21"/>
  <c r="JTQ80" i="21"/>
  <c r="JTP80" i="21"/>
  <c r="JTO80" i="21"/>
  <c r="JTN80" i="21"/>
  <c r="JTM80" i="21"/>
  <c r="JTL80" i="21"/>
  <c r="JTK80" i="21"/>
  <c r="JTJ80" i="21"/>
  <c r="JTI80" i="21"/>
  <c r="JTH80" i="21"/>
  <c r="JTG80" i="21"/>
  <c r="JTF80" i="21"/>
  <c r="JTE80" i="21"/>
  <c r="JTD80" i="21"/>
  <c r="JTC80" i="21"/>
  <c r="JTB80" i="21"/>
  <c r="JTA80" i="21"/>
  <c r="JSZ80" i="21"/>
  <c r="JSY80" i="21"/>
  <c r="JSX80" i="21"/>
  <c r="JSW80" i="21"/>
  <c r="JSV80" i="21"/>
  <c r="JSU80" i="21"/>
  <c r="JST80" i="21"/>
  <c r="JSS80" i="21"/>
  <c r="JSS79" i="21"/>
  <c r="JST79" i="21" s="1"/>
  <c r="JSU79" i="21" s="1"/>
  <c r="JSV79" i="21" s="1"/>
  <c r="JSW79" i="21" s="1"/>
  <c r="JSX79" i="21" s="1"/>
  <c r="JSY79" i="21" s="1"/>
  <c r="JSZ79" i="21" s="1"/>
  <c r="JTA79" i="21" s="1"/>
  <c r="JTB79" i="21" s="1"/>
  <c r="JTC79" i="21" s="1"/>
  <c r="JTD79" i="21" s="1"/>
  <c r="JTE79" i="21" s="1"/>
  <c r="JTF79" i="21" s="1"/>
  <c r="JTG79" i="21" s="1"/>
  <c r="JTH79" i="21" s="1"/>
  <c r="JTI79" i="21" s="1"/>
  <c r="JTJ79" i="21" s="1"/>
  <c r="JTK79" i="21" s="1"/>
  <c r="JTL79" i="21" s="1"/>
  <c r="JTM79" i="21" s="1"/>
  <c r="JTN79" i="21" s="1"/>
  <c r="JTO79" i="21" s="1"/>
  <c r="JTP79" i="21" s="1"/>
  <c r="JTQ79" i="21" s="1"/>
  <c r="JTR79" i="21" s="1"/>
  <c r="Z79" i="21" l="1"/>
  <c r="AA79" i="21" s="1"/>
  <c r="AB79" i="21" s="1"/>
  <c r="AC79" i="21" s="1"/>
  <c r="AD79" i="21" s="1"/>
  <c r="AE79" i="21" s="1"/>
  <c r="AF79" i="21" s="1"/>
  <c r="AG79" i="21" s="1"/>
  <c r="AH79" i="21" s="1"/>
  <c r="AI79" i="21" s="1"/>
  <c r="AJ79" i="21" s="1"/>
  <c r="AK79" i="21" s="1"/>
  <c r="AL79" i="21" s="1"/>
  <c r="AM79" i="21" s="1"/>
  <c r="AN79" i="21" s="1"/>
  <c r="AO79" i="21" s="1"/>
  <c r="AP79" i="21" s="1"/>
  <c r="AQ79" i="21" s="1"/>
  <c r="AR79" i="21" s="1"/>
  <c r="AS79" i="21" s="1"/>
  <c r="AT79" i="21" s="1"/>
  <c r="AU79" i="21" s="1"/>
  <c r="AV79" i="21" s="1"/>
  <c r="AW79" i="21" s="1"/>
  <c r="AX79" i="21" s="1"/>
  <c r="AY79" i="21" s="1"/>
  <c r="AZ79" i="21" s="1"/>
  <c r="BA79" i="21" s="1"/>
  <c r="BB79" i="21" s="1"/>
  <c r="BC79" i="21" s="1"/>
  <c r="BD79" i="21" s="1"/>
  <c r="BE79" i="21" s="1"/>
  <c r="BF79" i="21" s="1"/>
  <c r="BG79" i="21" s="1"/>
  <c r="BH79" i="21" s="1"/>
  <c r="BI79" i="21" s="1"/>
  <c r="BJ79" i="21" s="1"/>
  <c r="BK79" i="21" s="1"/>
  <c r="BL79" i="21" s="1"/>
  <c r="BM79" i="21" s="1"/>
  <c r="BN79" i="21" s="1"/>
  <c r="BO79" i="21" s="1"/>
  <c r="BP79" i="21" s="1"/>
  <c r="BQ79" i="21" s="1"/>
  <c r="BR79" i="21" s="1"/>
  <c r="BS79" i="21" s="1"/>
  <c r="BT79" i="21" s="1"/>
  <c r="F53" i="22" l="1"/>
  <c r="F51" i="22"/>
  <c r="F50" i="22"/>
  <c r="F49" i="22"/>
  <c r="F48" i="22"/>
  <c r="F47" i="22"/>
  <c r="F46" i="22"/>
  <c r="JYF80" i="21"/>
  <c r="KAZ80" i="21" s="1"/>
  <c r="KDT80" i="21" s="1"/>
  <c r="KGN80" i="21" s="1"/>
  <c r="KJH80" i="21" s="1"/>
  <c r="KMB80" i="21" s="1"/>
  <c r="KOV80" i="21" s="1"/>
  <c r="KRP80" i="21" s="1"/>
  <c r="KUJ80" i="21" s="1"/>
  <c r="KXD80" i="21" s="1"/>
  <c r="JYE80" i="21"/>
  <c r="KAY80" i="21" s="1"/>
  <c r="KDS80" i="21" s="1"/>
  <c r="KGM80" i="21" s="1"/>
  <c r="KJG80" i="21" s="1"/>
  <c r="KMA80" i="21" s="1"/>
  <c r="KOU80" i="21" s="1"/>
  <c r="KRO80" i="21" s="1"/>
  <c r="KUI80" i="21" s="1"/>
  <c r="KXC80" i="21" s="1"/>
  <c r="JYD80" i="21"/>
  <c r="KAX80" i="21" s="1"/>
  <c r="KDR80" i="21" s="1"/>
  <c r="KGL80" i="21" s="1"/>
  <c r="KJF80" i="21" s="1"/>
  <c r="KLZ80" i="21" s="1"/>
  <c r="KOT80" i="21" s="1"/>
  <c r="KRN80" i="21" s="1"/>
  <c r="KUH80" i="21" s="1"/>
  <c r="KXB80" i="21" s="1"/>
  <c r="JYB80" i="21"/>
  <c r="KAV80" i="21" s="1"/>
  <c r="KDP80" i="21" s="1"/>
  <c r="KGJ80" i="21" s="1"/>
  <c r="KJD80" i="21" s="1"/>
  <c r="KLX80" i="21" s="1"/>
  <c r="KOR80" i="21" s="1"/>
  <c r="KRL80" i="21" s="1"/>
  <c r="KUF80" i="21" s="1"/>
  <c r="KWZ80" i="21" s="1"/>
  <c r="JYA80" i="21"/>
  <c r="KAU80" i="21" s="1"/>
  <c r="KDO80" i="21" s="1"/>
  <c r="KGI80" i="21" s="1"/>
  <c r="KJC80" i="21" s="1"/>
  <c r="KLW80" i="21" s="1"/>
  <c r="KOQ80" i="21" s="1"/>
  <c r="KRK80" i="21" s="1"/>
  <c r="KUE80" i="21" s="1"/>
  <c r="KWY80" i="21" s="1"/>
  <c r="KZS80" i="21" s="1"/>
  <c r="JXZ80" i="21"/>
  <c r="KAT80" i="21" s="1"/>
  <c r="KDN80" i="21" s="1"/>
  <c r="KGH80" i="21" s="1"/>
  <c r="KJB80" i="21" s="1"/>
  <c r="KLV80" i="21" s="1"/>
  <c r="KOP80" i="21" s="1"/>
  <c r="KRJ80" i="21" s="1"/>
  <c r="KUD80" i="21" s="1"/>
  <c r="KWX80" i="21" s="1"/>
  <c r="KZR80" i="21" s="1"/>
  <c r="JXX80" i="21"/>
  <c r="KAR80" i="21" s="1"/>
  <c r="KDL80" i="21" s="1"/>
  <c r="KGF80" i="21" s="1"/>
  <c r="KIZ80" i="21" s="1"/>
  <c r="KLT80" i="21" s="1"/>
  <c r="KON80" i="21" s="1"/>
  <c r="KRH80" i="21" s="1"/>
  <c r="KUB80" i="21" s="1"/>
  <c r="KWV80" i="21" s="1"/>
  <c r="KZP80" i="21" s="1"/>
  <c r="JXW80" i="21"/>
  <c r="KAQ80" i="21" s="1"/>
  <c r="KDK80" i="21" s="1"/>
  <c r="KGE80" i="21" s="1"/>
  <c r="KIY80" i="21" s="1"/>
  <c r="KLS80" i="21" s="1"/>
  <c r="KOM80" i="21" s="1"/>
  <c r="KRG80" i="21" s="1"/>
  <c r="KUA80" i="21" s="1"/>
  <c r="KWU80" i="21" s="1"/>
  <c r="KZO80" i="21" s="1"/>
  <c r="JXV80" i="21"/>
  <c r="KAP80" i="21" s="1"/>
  <c r="KDJ80" i="21" s="1"/>
  <c r="KGD80" i="21" s="1"/>
  <c r="KIX80" i="21" s="1"/>
  <c r="KLR80" i="21" s="1"/>
  <c r="KOL80" i="21" s="1"/>
  <c r="KRF80" i="21" s="1"/>
  <c r="KTZ80" i="21" s="1"/>
  <c r="KWT80" i="21" s="1"/>
  <c r="KZN80" i="21" s="1"/>
  <c r="JXT80" i="21"/>
  <c r="KAN80" i="21" s="1"/>
  <c r="KDH80" i="21" s="1"/>
  <c r="KGB80" i="21" s="1"/>
  <c r="KIV80" i="21" s="1"/>
  <c r="KLP80" i="21" s="1"/>
  <c r="KOJ80" i="21" s="1"/>
  <c r="KRD80" i="21" s="1"/>
  <c r="KTX80" i="21" s="1"/>
  <c r="KWR80" i="21" s="1"/>
  <c r="KZL80" i="21" s="1"/>
  <c r="JXS80" i="21"/>
  <c r="KAM80" i="21" s="1"/>
  <c r="KDG80" i="21" s="1"/>
  <c r="KGA80" i="21" s="1"/>
  <c r="KIU80" i="21" s="1"/>
  <c r="KLO80" i="21" s="1"/>
  <c r="KOI80" i="21" s="1"/>
  <c r="KRC80" i="21" s="1"/>
  <c r="KTW80" i="21" s="1"/>
  <c r="KWQ80" i="21" s="1"/>
  <c r="KZK80" i="21" s="1"/>
  <c r="JXR80" i="21"/>
  <c r="KAL80" i="21" s="1"/>
  <c r="KDF80" i="21" s="1"/>
  <c r="KFZ80" i="21" s="1"/>
  <c r="KIT80" i="21" s="1"/>
  <c r="KLN80" i="21" s="1"/>
  <c r="KOH80" i="21" s="1"/>
  <c r="KRB80" i="21" s="1"/>
  <c r="KTV80" i="21" s="1"/>
  <c r="KWP80" i="21" s="1"/>
  <c r="KZJ80" i="21" s="1"/>
  <c r="JXP80" i="21"/>
  <c r="KAJ80" i="21" s="1"/>
  <c r="KDD80" i="21" s="1"/>
  <c r="KFX80" i="21" s="1"/>
  <c r="KIR80" i="21" s="1"/>
  <c r="KLL80" i="21" s="1"/>
  <c r="KOF80" i="21" s="1"/>
  <c r="KQZ80" i="21" s="1"/>
  <c r="KTT80" i="21" s="1"/>
  <c r="KWN80" i="21" s="1"/>
  <c r="KZH80" i="21" s="1"/>
  <c r="JXO80" i="21"/>
  <c r="KAI80" i="21" s="1"/>
  <c r="KDC80" i="21" s="1"/>
  <c r="KFW80" i="21" s="1"/>
  <c r="KIQ80" i="21" s="1"/>
  <c r="KLK80" i="21" s="1"/>
  <c r="KOE80" i="21" s="1"/>
  <c r="KQY80" i="21" s="1"/>
  <c r="KTS80" i="21" s="1"/>
  <c r="KWM80" i="21" s="1"/>
  <c r="KZG80" i="21" s="1"/>
  <c r="JXN80" i="21"/>
  <c r="KAH80" i="21" s="1"/>
  <c r="KDB80" i="21" s="1"/>
  <c r="KFV80" i="21" s="1"/>
  <c r="KIP80" i="21" s="1"/>
  <c r="KLJ80" i="21" s="1"/>
  <c r="KOD80" i="21" s="1"/>
  <c r="KQX80" i="21" s="1"/>
  <c r="KTR80" i="21" s="1"/>
  <c r="KWL80" i="21" s="1"/>
  <c r="KZF80" i="21" s="1"/>
  <c r="JXL80" i="21"/>
  <c r="KAF80" i="21" s="1"/>
  <c r="KCZ80" i="21" s="1"/>
  <c r="KFT80" i="21" s="1"/>
  <c r="KIN80" i="21" s="1"/>
  <c r="KLH80" i="21" s="1"/>
  <c r="KOB80" i="21" s="1"/>
  <c r="KQV80" i="21" s="1"/>
  <c r="KTP80" i="21" s="1"/>
  <c r="KWJ80" i="21" s="1"/>
  <c r="KZD80" i="21" s="1"/>
  <c r="JXK80" i="21"/>
  <c r="KAE80" i="21" s="1"/>
  <c r="KCY80" i="21" s="1"/>
  <c r="KFS80" i="21" s="1"/>
  <c r="KIM80" i="21" s="1"/>
  <c r="KLG80" i="21" s="1"/>
  <c r="KOA80" i="21" s="1"/>
  <c r="KQU80" i="21" s="1"/>
  <c r="KTO80" i="21" s="1"/>
  <c r="KWI80" i="21" s="1"/>
  <c r="KZC80" i="21" s="1"/>
  <c r="JXJ80" i="21"/>
  <c r="KAD80" i="21" s="1"/>
  <c r="KCX80" i="21" s="1"/>
  <c r="KFR80" i="21" s="1"/>
  <c r="KIL80" i="21" s="1"/>
  <c r="KLF80" i="21" s="1"/>
  <c r="KNZ80" i="21" s="1"/>
  <c r="KQT80" i="21" s="1"/>
  <c r="KTN80" i="21" s="1"/>
  <c r="KWH80" i="21" s="1"/>
  <c r="KZB80" i="21" s="1"/>
  <c r="JXH80" i="21"/>
  <c r="KAB80" i="21" s="1"/>
  <c r="KCV80" i="21" s="1"/>
  <c r="KFP80" i="21" s="1"/>
  <c r="KIJ80" i="21" s="1"/>
  <c r="KLD80" i="21" s="1"/>
  <c r="KNX80" i="21" s="1"/>
  <c r="KQR80" i="21" s="1"/>
  <c r="KTL80" i="21" s="1"/>
  <c r="KWF80" i="21" s="1"/>
  <c r="KYZ80" i="21" s="1"/>
  <c r="JXG80" i="21"/>
  <c r="KAA80" i="21" s="1"/>
  <c r="KCU80" i="21" s="1"/>
  <c r="KFO80" i="21" s="1"/>
  <c r="KII80" i="21" s="1"/>
  <c r="KLC80" i="21" s="1"/>
  <c r="KNW80" i="21" s="1"/>
  <c r="KQQ80" i="21" s="1"/>
  <c r="KTK80" i="21" s="1"/>
  <c r="KWE80" i="21" s="1"/>
  <c r="KYY80" i="21" s="1"/>
  <c r="JXF80" i="21"/>
  <c r="JZZ80" i="21" s="1"/>
  <c r="KCT80" i="21" s="1"/>
  <c r="KFN80" i="21" s="1"/>
  <c r="KIH80" i="21" s="1"/>
  <c r="KLB80" i="21" s="1"/>
  <c r="KNV80" i="21" s="1"/>
  <c r="KQP80" i="21" s="1"/>
  <c r="KTJ80" i="21" s="1"/>
  <c r="KWD80" i="21" s="1"/>
  <c r="KYX80" i="21" s="1"/>
  <c r="JXD80" i="21"/>
  <c r="JZX80" i="21" s="1"/>
  <c r="KCR80" i="21" s="1"/>
  <c r="KFL80" i="21" s="1"/>
  <c r="KIF80" i="21" s="1"/>
  <c r="KKZ80" i="21" s="1"/>
  <c r="KNT80" i="21" s="1"/>
  <c r="KQN80" i="21" s="1"/>
  <c r="KTH80" i="21" s="1"/>
  <c r="KWB80" i="21" s="1"/>
  <c r="KYV80" i="21" s="1"/>
  <c r="JXC80" i="21"/>
  <c r="JZW80" i="21" s="1"/>
  <c r="KCQ80" i="21" s="1"/>
  <c r="KFK80" i="21" s="1"/>
  <c r="KIE80" i="21" s="1"/>
  <c r="KKY80" i="21" s="1"/>
  <c r="KNS80" i="21" s="1"/>
  <c r="KQM80" i="21" s="1"/>
  <c r="KTG80" i="21" s="1"/>
  <c r="KWA80" i="21" s="1"/>
  <c r="KYU80" i="21" s="1"/>
  <c r="JXB80" i="21"/>
  <c r="JZV80" i="21" s="1"/>
  <c r="KCP80" i="21" s="1"/>
  <c r="KFJ80" i="21" s="1"/>
  <c r="KID80" i="21" s="1"/>
  <c r="KKX80" i="21" s="1"/>
  <c r="KNR80" i="21" s="1"/>
  <c r="KQL80" i="21" s="1"/>
  <c r="KTF80" i="21" s="1"/>
  <c r="KVZ80" i="21" s="1"/>
  <c r="KYT80" i="21" s="1"/>
  <c r="JWZ80" i="21"/>
  <c r="JZT80" i="21" s="1"/>
  <c r="KCN80" i="21" s="1"/>
  <c r="KFH80" i="21" s="1"/>
  <c r="KIB80" i="21" s="1"/>
  <c r="KKV80" i="21" s="1"/>
  <c r="KNP80" i="21" s="1"/>
  <c r="KQJ80" i="21" s="1"/>
  <c r="KTD80" i="21" s="1"/>
  <c r="KVX80" i="21" s="1"/>
  <c r="KYR80" i="21" s="1"/>
  <c r="JWY80" i="21"/>
  <c r="JZS80" i="21" s="1"/>
  <c r="KCM80" i="21" s="1"/>
  <c r="KFG80" i="21" s="1"/>
  <c r="KIA80" i="21" s="1"/>
  <c r="KKU80" i="21" s="1"/>
  <c r="KNO80" i="21" s="1"/>
  <c r="KQI80" i="21" s="1"/>
  <c r="KTC80" i="21" s="1"/>
  <c r="KVW80" i="21" s="1"/>
  <c r="KYQ80" i="21" s="1"/>
  <c r="JWX80" i="21"/>
  <c r="JZR80" i="21" s="1"/>
  <c r="KCL80" i="21" s="1"/>
  <c r="KFF80" i="21" s="1"/>
  <c r="KHZ80" i="21" s="1"/>
  <c r="KKT80" i="21" s="1"/>
  <c r="KNN80" i="21" s="1"/>
  <c r="KQH80" i="21" s="1"/>
  <c r="KTB80" i="21" s="1"/>
  <c r="KVV80" i="21" s="1"/>
  <c r="KYP80" i="21" s="1"/>
  <c r="JWV80" i="21"/>
  <c r="JZP80" i="21" s="1"/>
  <c r="KCJ80" i="21" s="1"/>
  <c r="KFD80" i="21" s="1"/>
  <c r="KHX80" i="21" s="1"/>
  <c r="KKR80" i="21" s="1"/>
  <c r="KNL80" i="21" s="1"/>
  <c r="KQF80" i="21" s="1"/>
  <c r="KSZ80" i="21" s="1"/>
  <c r="KVT80" i="21" s="1"/>
  <c r="KYN80" i="21" s="1"/>
  <c r="JWU80" i="21"/>
  <c r="JZO80" i="21" s="1"/>
  <c r="KCI80" i="21" s="1"/>
  <c r="KFC80" i="21" s="1"/>
  <c r="KHW80" i="21" s="1"/>
  <c r="KKQ80" i="21" s="1"/>
  <c r="KNK80" i="21" s="1"/>
  <c r="KQE80" i="21" s="1"/>
  <c r="KSY80" i="21" s="1"/>
  <c r="KVS80" i="21" s="1"/>
  <c r="KYM80" i="21" s="1"/>
  <c r="JWT80" i="21"/>
  <c r="JZN80" i="21" s="1"/>
  <c r="KCH80" i="21" s="1"/>
  <c r="KFB80" i="21" s="1"/>
  <c r="KHV80" i="21" s="1"/>
  <c r="KKP80" i="21" s="1"/>
  <c r="KNJ80" i="21" s="1"/>
  <c r="KQD80" i="21" s="1"/>
  <c r="KSX80" i="21" s="1"/>
  <c r="KVR80" i="21" s="1"/>
  <c r="KYL80" i="21" s="1"/>
  <c r="JWR80" i="21"/>
  <c r="JZL80" i="21" s="1"/>
  <c r="KCF80" i="21" s="1"/>
  <c r="KEZ80" i="21" s="1"/>
  <c r="KHT80" i="21" s="1"/>
  <c r="KKN80" i="21" s="1"/>
  <c r="KNH80" i="21" s="1"/>
  <c r="KQB80" i="21" s="1"/>
  <c r="KSV80" i="21" s="1"/>
  <c r="KVP80" i="21" s="1"/>
  <c r="KYJ80" i="21" s="1"/>
  <c r="JWQ80" i="21"/>
  <c r="JZK80" i="21" s="1"/>
  <c r="KCE80" i="21" s="1"/>
  <c r="KEY80" i="21" s="1"/>
  <c r="KHS80" i="21" s="1"/>
  <c r="KKM80" i="21" s="1"/>
  <c r="KNG80" i="21" s="1"/>
  <c r="KQA80" i="21" s="1"/>
  <c r="KSU80" i="21" s="1"/>
  <c r="KVO80" i="21" s="1"/>
  <c r="KYI80" i="21" s="1"/>
  <c r="JWP80" i="21"/>
  <c r="JZJ80" i="21" s="1"/>
  <c r="KCD80" i="21" s="1"/>
  <c r="KEX80" i="21" s="1"/>
  <c r="KHR80" i="21" s="1"/>
  <c r="KKL80" i="21" s="1"/>
  <c r="KNF80" i="21" s="1"/>
  <c r="KPZ80" i="21" s="1"/>
  <c r="KST80" i="21" s="1"/>
  <c r="KVN80" i="21" s="1"/>
  <c r="KYH80" i="21" s="1"/>
  <c r="JWN80" i="21"/>
  <c r="JZH80" i="21" s="1"/>
  <c r="KCB80" i="21" s="1"/>
  <c r="KEV80" i="21" s="1"/>
  <c r="KHP80" i="21" s="1"/>
  <c r="KKJ80" i="21" s="1"/>
  <c r="KND80" i="21" s="1"/>
  <c r="KPX80" i="21" s="1"/>
  <c r="KSR80" i="21" s="1"/>
  <c r="KVL80" i="21" s="1"/>
  <c r="KYF80" i="21" s="1"/>
  <c r="JWM80" i="21"/>
  <c r="JZG80" i="21" s="1"/>
  <c r="KCA80" i="21" s="1"/>
  <c r="KEU80" i="21" s="1"/>
  <c r="KHO80" i="21" s="1"/>
  <c r="KKI80" i="21" s="1"/>
  <c r="KNC80" i="21" s="1"/>
  <c r="KPW80" i="21" s="1"/>
  <c r="KSQ80" i="21" s="1"/>
  <c r="KVK80" i="21" s="1"/>
  <c r="KYE80" i="21" s="1"/>
  <c r="JWL80" i="21"/>
  <c r="JZF80" i="21" s="1"/>
  <c r="KBZ80" i="21" s="1"/>
  <c r="KET80" i="21" s="1"/>
  <c r="KHN80" i="21" s="1"/>
  <c r="KKH80" i="21" s="1"/>
  <c r="KNB80" i="21" s="1"/>
  <c r="KPV80" i="21" s="1"/>
  <c r="KSP80" i="21" s="1"/>
  <c r="KVJ80" i="21" s="1"/>
  <c r="KYD80" i="21" s="1"/>
  <c r="JWJ80" i="21"/>
  <c r="JZD80" i="21" s="1"/>
  <c r="KBX80" i="21" s="1"/>
  <c r="KER80" i="21" s="1"/>
  <c r="KHL80" i="21" s="1"/>
  <c r="KKF80" i="21" s="1"/>
  <c r="KMZ80" i="21" s="1"/>
  <c r="KPT80" i="21" s="1"/>
  <c r="KSN80" i="21" s="1"/>
  <c r="KVH80" i="21" s="1"/>
  <c r="KYB80" i="21" s="1"/>
  <c r="JWI80" i="21"/>
  <c r="JZC80" i="21" s="1"/>
  <c r="KBW80" i="21" s="1"/>
  <c r="KEQ80" i="21" s="1"/>
  <c r="KHK80" i="21" s="1"/>
  <c r="KKE80" i="21" s="1"/>
  <c r="KMY80" i="21" s="1"/>
  <c r="KPS80" i="21" s="1"/>
  <c r="KSM80" i="21" s="1"/>
  <c r="KVG80" i="21" s="1"/>
  <c r="KYA80" i="21" s="1"/>
  <c r="JWH80" i="21"/>
  <c r="JZB80" i="21" s="1"/>
  <c r="KBV80" i="21" s="1"/>
  <c r="KEP80" i="21" s="1"/>
  <c r="KHJ80" i="21" s="1"/>
  <c r="KKD80" i="21" s="1"/>
  <c r="KMX80" i="21" s="1"/>
  <c r="KPR80" i="21" s="1"/>
  <c r="KSL80" i="21" s="1"/>
  <c r="KVF80" i="21" s="1"/>
  <c r="KXZ80" i="21" s="1"/>
  <c r="JWF80" i="21"/>
  <c r="JYZ80" i="21" s="1"/>
  <c r="KBT80" i="21" s="1"/>
  <c r="KEN80" i="21" s="1"/>
  <c r="KHH80" i="21" s="1"/>
  <c r="KKB80" i="21" s="1"/>
  <c r="KMV80" i="21" s="1"/>
  <c r="KPP80" i="21" s="1"/>
  <c r="KSJ80" i="21" s="1"/>
  <c r="KVD80" i="21" s="1"/>
  <c r="KXX80" i="21" s="1"/>
  <c r="JWE80" i="21"/>
  <c r="JYY80" i="21" s="1"/>
  <c r="KBS80" i="21" s="1"/>
  <c r="KEM80" i="21" s="1"/>
  <c r="KHG80" i="21" s="1"/>
  <c r="KKA80" i="21" s="1"/>
  <c r="KMU80" i="21" s="1"/>
  <c r="KPO80" i="21" s="1"/>
  <c r="KSI80" i="21" s="1"/>
  <c r="KVC80" i="21" s="1"/>
  <c r="KXW80" i="21" s="1"/>
  <c r="JWD80" i="21"/>
  <c r="JYX80" i="21" s="1"/>
  <c r="KBR80" i="21" s="1"/>
  <c r="KEL80" i="21" s="1"/>
  <c r="KHF80" i="21" s="1"/>
  <c r="KJZ80" i="21" s="1"/>
  <c r="KMT80" i="21" s="1"/>
  <c r="KPN80" i="21" s="1"/>
  <c r="KSH80" i="21" s="1"/>
  <c r="KVB80" i="21" s="1"/>
  <c r="KXV80" i="21" s="1"/>
  <c r="JWB80" i="21"/>
  <c r="JYV80" i="21" s="1"/>
  <c r="KBP80" i="21" s="1"/>
  <c r="KEJ80" i="21" s="1"/>
  <c r="KHD80" i="21" s="1"/>
  <c r="KJX80" i="21" s="1"/>
  <c r="KMR80" i="21" s="1"/>
  <c r="KPL80" i="21" s="1"/>
  <c r="KSF80" i="21" s="1"/>
  <c r="KUZ80" i="21" s="1"/>
  <c r="KXT80" i="21" s="1"/>
  <c r="JWA80" i="21"/>
  <c r="JYU80" i="21" s="1"/>
  <c r="KBO80" i="21" s="1"/>
  <c r="KEI80" i="21" s="1"/>
  <c r="KHC80" i="21" s="1"/>
  <c r="KJW80" i="21" s="1"/>
  <c r="KMQ80" i="21" s="1"/>
  <c r="KPK80" i="21" s="1"/>
  <c r="KSE80" i="21" s="1"/>
  <c r="KUY80" i="21" s="1"/>
  <c r="KXS80" i="21" s="1"/>
  <c r="JVZ80" i="21"/>
  <c r="JYT80" i="21" s="1"/>
  <c r="KBN80" i="21" s="1"/>
  <c r="KEH80" i="21" s="1"/>
  <c r="KHB80" i="21" s="1"/>
  <c r="KJV80" i="21" s="1"/>
  <c r="KMP80" i="21" s="1"/>
  <c r="KPJ80" i="21" s="1"/>
  <c r="KSD80" i="21" s="1"/>
  <c r="KUX80" i="21" s="1"/>
  <c r="KXR80" i="21" s="1"/>
  <c r="JVX80" i="21"/>
  <c r="JYR80" i="21" s="1"/>
  <c r="KBL80" i="21" s="1"/>
  <c r="KEF80" i="21" s="1"/>
  <c r="KGZ80" i="21" s="1"/>
  <c r="KJT80" i="21" s="1"/>
  <c r="KMN80" i="21" s="1"/>
  <c r="KPH80" i="21" s="1"/>
  <c r="KSB80" i="21" s="1"/>
  <c r="KUV80" i="21" s="1"/>
  <c r="KXP80" i="21" s="1"/>
  <c r="JVW80" i="21"/>
  <c r="JYQ80" i="21" s="1"/>
  <c r="KBK80" i="21" s="1"/>
  <c r="KEE80" i="21" s="1"/>
  <c r="KGY80" i="21" s="1"/>
  <c r="KJS80" i="21" s="1"/>
  <c r="KMM80" i="21" s="1"/>
  <c r="KPG80" i="21" s="1"/>
  <c r="KSA80" i="21" s="1"/>
  <c r="KUU80" i="21" s="1"/>
  <c r="KXO80" i="21" s="1"/>
  <c r="JVV80" i="21"/>
  <c r="JYP80" i="21" s="1"/>
  <c r="KBJ80" i="21" s="1"/>
  <c r="KED80" i="21" s="1"/>
  <c r="KGX80" i="21" s="1"/>
  <c r="KJR80" i="21" s="1"/>
  <c r="KML80" i="21" s="1"/>
  <c r="KPF80" i="21" s="1"/>
  <c r="KRZ80" i="21" s="1"/>
  <c r="KUT80" i="21" s="1"/>
  <c r="KXN80" i="21" s="1"/>
  <c r="JVT80" i="21"/>
  <c r="JYN80" i="21" s="1"/>
  <c r="KBH80" i="21" s="1"/>
  <c r="KEB80" i="21" s="1"/>
  <c r="KGV80" i="21" s="1"/>
  <c r="KJP80" i="21" s="1"/>
  <c r="KMJ80" i="21" s="1"/>
  <c r="KPD80" i="21" s="1"/>
  <c r="KRX80" i="21" s="1"/>
  <c r="KUR80" i="21" s="1"/>
  <c r="KXL80" i="21" s="1"/>
  <c r="JVS80" i="21"/>
  <c r="JYM80" i="21" s="1"/>
  <c r="KBG80" i="21" s="1"/>
  <c r="KEA80" i="21" s="1"/>
  <c r="KGU80" i="21" s="1"/>
  <c r="KJO80" i="21" s="1"/>
  <c r="KMI80" i="21" s="1"/>
  <c r="KPC80" i="21" s="1"/>
  <c r="KRW80" i="21" s="1"/>
  <c r="KUQ80" i="21" s="1"/>
  <c r="KXK80" i="21" s="1"/>
  <c r="JVR80" i="21"/>
  <c r="JYL80" i="21" s="1"/>
  <c r="KBF80" i="21" s="1"/>
  <c r="KDZ80" i="21" s="1"/>
  <c r="KGT80" i="21" s="1"/>
  <c r="KJN80" i="21" s="1"/>
  <c r="KMH80" i="21" s="1"/>
  <c r="KPB80" i="21" s="1"/>
  <c r="KRV80" i="21" s="1"/>
  <c r="KUP80" i="21" s="1"/>
  <c r="KXJ80" i="21" s="1"/>
  <c r="JVP80" i="21"/>
  <c r="JYJ80" i="21" s="1"/>
  <c r="KBD80" i="21" s="1"/>
  <c r="KDX80" i="21" s="1"/>
  <c r="KGR80" i="21" s="1"/>
  <c r="KJL80" i="21" s="1"/>
  <c r="KMF80" i="21" s="1"/>
  <c r="KOZ80" i="21" s="1"/>
  <c r="KRT80" i="21" s="1"/>
  <c r="KUN80" i="21" s="1"/>
  <c r="KXH80" i="21" s="1"/>
  <c r="JVO80" i="21"/>
  <c r="JYI80" i="21" s="1"/>
  <c r="KBC80" i="21" s="1"/>
  <c r="KDW80" i="21" s="1"/>
  <c r="KGQ80" i="21" s="1"/>
  <c r="KJK80" i="21" s="1"/>
  <c r="KME80" i="21" s="1"/>
  <c r="KOY80" i="21" s="1"/>
  <c r="KRS80" i="21" s="1"/>
  <c r="KUM80" i="21" s="1"/>
  <c r="KXG80" i="21" s="1"/>
  <c r="JVN80" i="21"/>
  <c r="JYH80" i="21" s="1"/>
  <c r="KBB80" i="21" s="1"/>
  <c r="KDV80" i="21" s="1"/>
  <c r="KGP80" i="21" s="1"/>
  <c r="KJJ80" i="21" s="1"/>
  <c r="KMD80" i="21" s="1"/>
  <c r="KOX80" i="21" s="1"/>
  <c r="KRR80" i="21" s="1"/>
  <c r="KUL80" i="21" s="1"/>
  <c r="KXF80" i="21" s="1"/>
  <c r="D51" i="22"/>
  <c r="D47" i="22"/>
  <c r="D48" i="22" s="1"/>
  <c r="D49" i="22" s="1"/>
  <c r="JVQ80" i="21" l="1"/>
  <c r="JYK80" i="21" s="1"/>
  <c r="KBE80" i="21" s="1"/>
  <c r="KDY80" i="21" s="1"/>
  <c r="KGS80" i="21" s="1"/>
  <c r="KJM80" i="21" s="1"/>
  <c r="KMG80" i="21" s="1"/>
  <c r="KPA80" i="21" s="1"/>
  <c r="KRU80" i="21" s="1"/>
  <c r="KUO80" i="21" s="1"/>
  <c r="KXI80" i="21" s="1"/>
  <c r="JVU80" i="21"/>
  <c r="JYO80" i="21" s="1"/>
  <c r="KBI80" i="21" s="1"/>
  <c r="KEC80" i="21" s="1"/>
  <c r="KGW80" i="21" s="1"/>
  <c r="KJQ80" i="21" s="1"/>
  <c r="KMK80" i="21" s="1"/>
  <c r="KPE80" i="21" s="1"/>
  <c r="KRY80" i="21" s="1"/>
  <c r="KUS80" i="21" s="1"/>
  <c r="KXM80" i="21" s="1"/>
  <c r="JVY80" i="21"/>
  <c r="JYS80" i="21" s="1"/>
  <c r="KBM80" i="21" s="1"/>
  <c r="KEG80" i="21" s="1"/>
  <c r="KHA80" i="21" s="1"/>
  <c r="KJU80" i="21" s="1"/>
  <c r="KMO80" i="21" s="1"/>
  <c r="KPI80" i="21" s="1"/>
  <c r="KSC80" i="21" s="1"/>
  <c r="KUW80" i="21" s="1"/>
  <c r="KXQ80" i="21" s="1"/>
  <c r="JWC80" i="21"/>
  <c r="JYW80" i="21" s="1"/>
  <c r="KBQ80" i="21" s="1"/>
  <c r="KEK80" i="21" s="1"/>
  <c r="KHE80" i="21" s="1"/>
  <c r="KJY80" i="21" s="1"/>
  <c r="KMS80" i="21" s="1"/>
  <c r="KPM80" i="21" s="1"/>
  <c r="KSG80" i="21" s="1"/>
  <c r="KVA80" i="21" s="1"/>
  <c r="KXU80" i="21" s="1"/>
  <c r="JWG80" i="21"/>
  <c r="JZA80" i="21" s="1"/>
  <c r="KBU80" i="21" s="1"/>
  <c r="KEO80" i="21" s="1"/>
  <c r="KHI80" i="21" s="1"/>
  <c r="KKC80" i="21" s="1"/>
  <c r="KMW80" i="21" s="1"/>
  <c r="KPQ80" i="21" s="1"/>
  <c r="KSK80" i="21" s="1"/>
  <c r="KVE80" i="21" s="1"/>
  <c r="KXY80" i="21" s="1"/>
  <c r="JWK80" i="21"/>
  <c r="JZE80" i="21" s="1"/>
  <c r="KBY80" i="21" s="1"/>
  <c r="KES80" i="21" s="1"/>
  <c r="KHM80" i="21" s="1"/>
  <c r="KKG80" i="21" s="1"/>
  <c r="KNA80" i="21" s="1"/>
  <c r="KPU80" i="21" s="1"/>
  <c r="KSO80" i="21" s="1"/>
  <c r="KVI80" i="21" s="1"/>
  <c r="KYC80" i="21" s="1"/>
  <c r="JWO80" i="21"/>
  <c r="JZI80" i="21" s="1"/>
  <c r="KCC80" i="21" s="1"/>
  <c r="KEW80" i="21" s="1"/>
  <c r="KHQ80" i="21" s="1"/>
  <c r="KKK80" i="21" s="1"/>
  <c r="KNE80" i="21" s="1"/>
  <c r="KPY80" i="21" s="1"/>
  <c r="KSS80" i="21" s="1"/>
  <c r="KVM80" i="21" s="1"/>
  <c r="KYG80" i="21" s="1"/>
  <c r="JWS80" i="21"/>
  <c r="JZM80" i="21" s="1"/>
  <c r="KCG80" i="21" s="1"/>
  <c r="KFA80" i="21" s="1"/>
  <c r="KHU80" i="21" s="1"/>
  <c r="KKO80" i="21" s="1"/>
  <c r="KNI80" i="21" s="1"/>
  <c r="KQC80" i="21" s="1"/>
  <c r="KSW80" i="21" s="1"/>
  <c r="KVQ80" i="21" s="1"/>
  <c r="KYK80" i="21" s="1"/>
  <c r="JWW80" i="21"/>
  <c r="JZQ80" i="21" s="1"/>
  <c r="KCK80" i="21" s="1"/>
  <c r="KFE80" i="21" s="1"/>
  <c r="KHY80" i="21" s="1"/>
  <c r="KKS80" i="21" s="1"/>
  <c r="KNM80" i="21" s="1"/>
  <c r="KQG80" i="21" s="1"/>
  <c r="KTA80" i="21" s="1"/>
  <c r="KVU80" i="21" s="1"/>
  <c r="KYO80" i="21" s="1"/>
  <c r="JXA80" i="21"/>
  <c r="JZU80" i="21" s="1"/>
  <c r="KCO80" i="21" s="1"/>
  <c r="KFI80" i="21" s="1"/>
  <c r="KIC80" i="21" s="1"/>
  <c r="KKW80" i="21" s="1"/>
  <c r="KNQ80" i="21" s="1"/>
  <c r="KQK80" i="21" s="1"/>
  <c r="KTE80" i="21" s="1"/>
  <c r="KVY80" i="21" s="1"/>
  <c r="KYS80" i="21" s="1"/>
  <c r="JXE80" i="21"/>
  <c r="JZY80" i="21" s="1"/>
  <c r="KCS80" i="21" s="1"/>
  <c r="KFM80" i="21" s="1"/>
  <c r="KIG80" i="21" s="1"/>
  <c r="KLA80" i="21" s="1"/>
  <c r="KNU80" i="21" s="1"/>
  <c r="KQO80" i="21" s="1"/>
  <c r="KTI80" i="21" s="1"/>
  <c r="KWC80" i="21" s="1"/>
  <c r="KYW80" i="21" s="1"/>
  <c r="JXI80" i="21"/>
  <c r="KAC80" i="21" s="1"/>
  <c r="KCW80" i="21" s="1"/>
  <c r="KFQ80" i="21" s="1"/>
  <c r="KIK80" i="21" s="1"/>
  <c r="KLE80" i="21" s="1"/>
  <c r="KNY80" i="21" s="1"/>
  <c r="KQS80" i="21" s="1"/>
  <c r="KTM80" i="21" s="1"/>
  <c r="KWG80" i="21" s="1"/>
  <c r="KZA80" i="21" s="1"/>
  <c r="JXM80" i="21"/>
  <c r="KAG80" i="21" s="1"/>
  <c r="KDA80" i="21" s="1"/>
  <c r="KFU80" i="21" s="1"/>
  <c r="KIO80" i="21" s="1"/>
  <c r="KLI80" i="21" s="1"/>
  <c r="KOC80" i="21" s="1"/>
  <c r="KQW80" i="21" s="1"/>
  <c r="KTQ80" i="21" s="1"/>
  <c r="KWK80" i="21" s="1"/>
  <c r="KZE80" i="21" s="1"/>
  <c r="JXQ80" i="21"/>
  <c r="KAK80" i="21" s="1"/>
  <c r="KDE80" i="21" s="1"/>
  <c r="KFY80" i="21" s="1"/>
  <c r="KIS80" i="21" s="1"/>
  <c r="KLM80" i="21" s="1"/>
  <c r="KOG80" i="21" s="1"/>
  <c r="KRA80" i="21" s="1"/>
  <c r="KTU80" i="21" s="1"/>
  <c r="KWO80" i="21" s="1"/>
  <c r="KZI80" i="21" s="1"/>
  <c r="JXU80" i="21"/>
  <c r="KAO80" i="21" s="1"/>
  <c r="KDI80" i="21" s="1"/>
  <c r="KGC80" i="21" s="1"/>
  <c r="KIW80" i="21" s="1"/>
  <c r="KLQ80" i="21" s="1"/>
  <c r="KOK80" i="21" s="1"/>
  <c r="KRE80" i="21" s="1"/>
  <c r="KTY80" i="21" s="1"/>
  <c r="KWS80" i="21" s="1"/>
  <c r="KZM80" i="21" s="1"/>
  <c r="JXY80" i="21"/>
  <c r="KAS80" i="21" s="1"/>
  <c r="KDM80" i="21" s="1"/>
  <c r="KGG80" i="21" s="1"/>
  <c r="KJA80" i="21" s="1"/>
  <c r="KLU80" i="21" s="1"/>
  <c r="KOO80" i="21" s="1"/>
  <c r="KRI80" i="21" s="1"/>
  <c r="KUC80" i="21" s="1"/>
  <c r="KWW80" i="21" s="1"/>
  <c r="KZQ80" i="21" s="1"/>
  <c r="JYC80" i="21"/>
  <c r="KAW80" i="21" s="1"/>
  <c r="KDQ80" i="21" s="1"/>
  <c r="KGK80" i="21" s="1"/>
  <c r="KJE80" i="21" s="1"/>
  <c r="KLY80" i="21" s="1"/>
  <c r="KOS80" i="21" s="1"/>
  <c r="KRM80" i="21" s="1"/>
  <c r="KUG80" i="21" s="1"/>
  <c r="KXA80" i="21" s="1"/>
  <c r="JVM80" i="21"/>
  <c r="JYG80" i="21" s="1"/>
  <c r="KBA80" i="21" s="1"/>
  <c r="KDU80" i="21" s="1"/>
  <c r="KGO80" i="21" s="1"/>
  <c r="KJI80" i="21" s="1"/>
  <c r="KMC80" i="21" s="1"/>
  <c r="KOW80" i="21" s="1"/>
  <c r="KRQ80" i="21" s="1"/>
  <c r="KUK80" i="21" s="1"/>
  <c r="KXE80" i="21" s="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R46" i="22"/>
  <c r="R47" i="22"/>
  <c r="JST21" i="21" l="1"/>
  <c r="JST14" i="21"/>
  <c r="JST18" i="21"/>
  <c r="JST22" i="21"/>
  <c r="JST26" i="21"/>
  <c r="JST30" i="21"/>
  <c r="JST34" i="21"/>
  <c r="JSZ14" i="21"/>
  <c r="JSZ18" i="21"/>
  <c r="JSZ22" i="21"/>
  <c r="JSZ26" i="21"/>
  <c r="JSZ30" i="21"/>
  <c r="JSZ34" i="21"/>
  <c r="JST17" i="21"/>
  <c r="JST15" i="21"/>
  <c r="JST19" i="21"/>
  <c r="JST23" i="21"/>
  <c r="JST27" i="21"/>
  <c r="JST31" i="21"/>
  <c r="JST35" i="21"/>
  <c r="JSZ15" i="21"/>
  <c r="JSZ19" i="21"/>
  <c r="JSZ23" i="21"/>
  <c r="JSZ27" i="21"/>
  <c r="JSZ31" i="21"/>
  <c r="JSZ35" i="21"/>
  <c r="JST20" i="21"/>
  <c r="JST24" i="21"/>
  <c r="JST28" i="21"/>
  <c r="JST32" i="21"/>
  <c r="JST36" i="21"/>
  <c r="JSZ16" i="21"/>
  <c r="JSZ20" i="21"/>
  <c r="JSZ24" i="21"/>
  <c r="JSZ28" i="21"/>
  <c r="JSZ32" i="21"/>
  <c r="JSZ36" i="21"/>
  <c r="JST16" i="21"/>
  <c r="JST25" i="21"/>
  <c r="JST29" i="21"/>
  <c r="JST33" i="21"/>
  <c r="JST37" i="21"/>
  <c r="JSZ17" i="21"/>
  <c r="JSZ21" i="21"/>
  <c r="JSZ25" i="21"/>
  <c r="JSZ29" i="21"/>
  <c r="JSZ33" i="21"/>
  <c r="JSZ37" i="21"/>
  <c r="S46" i="22"/>
  <c r="R48" i="22"/>
  <c r="M8" i="22" l="1"/>
  <c r="D36" i="21" l="1"/>
  <c r="F27" i="21"/>
  <c r="F15" i="21"/>
  <c r="F31" i="21"/>
  <c r="D15" i="21"/>
  <c r="Z31" i="22"/>
  <c r="F33" i="21"/>
  <c r="F14" i="21"/>
  <c r="F17" i="21"/>
  <c r="Z17" i="22"/>
  <c r="F36" i="21"/>
  <c r="V26" i="22"/>
  <c r="D33" i="21"/>
  <c r="Z20" i="22"/>
  <c r="V11" i="22"/>
  <c r="D24" i="21"/>
  <c r="F32" i="21"/>
  <c r="F26" i="21"/>
  <c r="Z18" i="22"/>
  <c r="V13" i="22"/>
  <c r="V10" i="22"/>
  <c r="V31" i="22"/>
  <c r="Z30" i="22"/>
  <c r="Z32" i="22"/>
  <c r="V18" i="22"/>
  <c r="V14" i="22"/>
  <c r="F37" i="21"/>
  <c r="Z15" i="22"/>
  <c r="D19" i="21"/>
  <c r="F20" i="21"/>
  <c r="Z28" i="22"/>
  <c r="D20" i="21"/>
  <c r="D14" i="21"/>
  <c r="D31" i="21"/>
  <c r="D34" i="21"/>
  <c r="D27" i="21"/>
  <c r="Z12" i="22"/>
  <c r="Z19" i="22"/>
  <c r="D28" i="21"/>
  <c r="V23" i="22"/>
  <c r="Z13" i="22"/>
  <c r="F16" i="21"/>
  <c r="Z10" i="22"/>
  <c r="Z22" i="22"/>
  <c r="V27" i="22"/>
  <c r="Z33" i="22"/>
  <c r="A2" i="21"/>
  <c r="V22" i="22"/>
  <c r="V24" i="22"/>
  <c r="V32" i="22"/>
  <c r="Z23" i="22"/>
  <c r="V12" i="22"/>
  <c r="D30" i="21"/>
  <c r="V20" i="22"/>
  <c r="Z14" i="22"/>
  <c r="D35" i="21"/>
  <c r="V29" i="22"/>
  <c r="F25" i="21"/>
  <c r="F30" i="21"/>
  <c r="V30" i="22"/>
  <c r="F22" i="21"/>
  <c r="Z26" i="22"/>
  <c r="D21" i="21"/>
  <c r="D18" i="21"/>
  <c r="V25" i="22"/>
  <c r="V21" i="22"/>
  <c r="F23" i="21"/>
  <c r="V17" i="22"/>
  <c r="D23" i="21"/>
  <c r="Z21" i="22"/>
  <c r="F29" i="21"/>
  <c r="V15" i="22"/>
  <c r="F28" i="21"/>
  <c r="Z29" i="22"/>
  <c r="D32" i="21"/>
  <c r="F35" i="21"/>
  <c r="Z11" i="22"/>
  <c r="F34" i="21"/>
  <c r="Z16" i="22"/>
  <c r="V28" i="22"/>
  <c r="D17" i="21"/>
  <c r="F19" i="21"/>
  <c r="D16" i="21"/>
  <c r="Z27" i="22"/>
  <c r="V33" i="22"/>
  <c r="F21" i="21"/>
  <c r="D22" i="21"/>
  <c r="Z24" i="22"/>
  <c r="V19" i="22"/>
  <c r="D26" i="21"/>
  <c r="D37" i="21"/>
  <c r="F24" i="21"/>
  <c r="F18" i="21"/>
  <c r="Z25" i="22"/>
  <c r="V16" i="22"/>
  <c r="D29" i="21"/>
  <c r="D25" i="21"/>
  <c r="BQ11" i="21" l="1"/>
  <c r="BQ16" i="21"/>
  <c r="BQ21" i="21"/>
  <c r="BQ26" i="21"/>
  <c r="BQ18" i="21"/>
  <c r="BQ14" i="21"/>
  <c r="BR24" i="21"/>
  <c r="BR25" i="21"/>
  <c r="BQ22" i="21"/>
  <c r="BR23" i="21"/>
  <c r="BQ12" i="21"/>
  <c r="BR19" i="21"/>
  <c r="BR10" i="21"/>
  <c r="BQ5" i="21"/>
  <c r="BQ3" i="21"/>
  <c r="BR8" i="21"/>
  <c r="BQ15" i="21"/>
  <c r="BR17" i="21"/>
  <c r="BR7" i="21"/>
  <c r="BQ20" i="21"/>
  <c r="BQ9" i="21"/>
  <c r="BR13" i="21"/>
  <c r="BQ6" i="21"/>
  <c r="BR4" i="21"/>
  <c r="BQ7" i="21"/>
  <c r="BQ17" i="21"/>
  <c r="BR15" i="21"/>
  <c r="BQ13" i="21"/>
  <c r="BR6" i="21"/>
  <c r="BQ4" i="21"/>
  <c r="BQ10" i="21"/>
  <c r="BR11" i="21"/>
  <c r="BQ24" i="21"/>
  <c r="BQ23" i="21"/>
  <c r="BR9" i="21"/>
  <c r="BQ8" i="21"/>
  <c r="BR21" i="21"/>
  <c r="BR3" i="21"/>
  <c r="BR20" i="21"/>
  <c r="BR18" i="21"/>
  <c r="BR5" i="21"/>
  <c r="BR26" i="21"/>
  <c r="BQ25" i="21"/>
  <c r="BR12" i="21"/>
  <c r="BR14" i="21"/>
  <c r="BQ19" i="21"/>
  <c r="BR22" i="21"/>
  <c r="BR16" i="21"/>
  <c r="BS3" i="21" l="1"/>
  <c r="BS20" i="21"/>
  <c r="BS9" i="21"/>
  <c r="BS26" i="21"/>
  <c r="BP12" i="21"/>
  <c r="BS11" i="21"/>
  <c r="BS23" i="21"/>
  <c r="BP8" i="21"/>
  <c r="BS12" i="21"/>
  <c r="BS19" i="21"/>
  <c r="BP4" i="21"/>
  <c r="BS15" i="21"/>
  <c r="BP22" i="21"/>
  <c r="BS6" i="21"/>
  <c r="BS17" i="21"/>
  <c r="BP6" i="21"/>
  <c r="BS21" i="21"/>
  <c r="BS5" i="21"/>
  <c r="BS22" i="21"/>
  <c r="BP5" i="21"/>
  <c r="BP21" i="21"/>
  <c r="BS18" i="21"/>
  <c r="BP23" i="21"/>
  <c r="BP7" i="21"/>
  <c r="BS16" i="21"/>
  <c r="BP9" i="21"/>
  <c r="BP25" i="21"/>
  <c r="BP26" i="21"/>
  <c r="BS10" i="21"/>
  <c r="BP24" i="21"/>
  <c r="BS8" i="21"/>
  <c r="BS14" i="21"/>
  <c r="BP15" i="21"/>
  <c r="BP16" i="21"/>
  <c r="BS7" i="21"/>
  <c r="BS24" i="21"/>
  <c r="BP10" i="21"/>
  <c r="BS25" i="21"/>
  <c r="BP11" i="21"/>
  <c r="BP18" i="21"/>
  <c r="BP13" i="21"/>
  <c r="BP14" i="21"/>
  <c r="BS13" i="21"/>
  <c r="BS4" i="21"/>
  <c r="BP20" i="21"/>
  <c r="BP17" i="21"/>
  <c r="BP19" i="21"/>
  <c r="BP3" i="21"/>
  <c r="BG26" i="21"/>
  <c r="BG22" i="21"/>
  <c r="BG18" i="21"/>
  <c r="BG4" i="21"/>
  <c r="BG27" i="21"/>
  <c r="BE27" i="21"/>
  <c r="BC27" i="21"/>
  <c r="BB27" i="21"/>
  <c r="BA27" i="21"/>
  <c r="AZ27" i="21"/>
  <c r="BE26" i="21"/>
  <c r="BB26" i="21"/>
  <c r="BA26" i="21"/>
  <c r="AZ26" i="21"/>
  <c r="BG25" i="21"/>
  <c r="BE25" i="21"/>
  <c r="BD25" i="21"/>
  <c r="BC25" i="21"/>
  <c r="BB25" i="21"/>
  <c r="BA25" i="21"/>
  <c r="AZ25" i="21"/>
  <c r="BG24" i="21"/>
  <c r="BE24" i="21"/>
  <c r="BC24" i="21"/>
  <c r="BB24" i="21"/>
  <c r="BA24" i="21"/>
  <c r="AZ24" i="21"/>
  <c r="BG23" i="21"/>
  <c r="BE23" i="21"/>
  <c r="BC23" i="21"/>
  <c r="BB23" i="21"/>
  <c r="BA23" i="21"/>
  <c r="AZ23" i="21"/>
  <c r="BE22" i="21"/>
  <c r="BB22" i="21"/>
  <c r="BA22" i="21"/>
  <c r="AZ22" i="21"/>
  <c r="BG21" i="21"/>
  <c r="BE21" i="21"/>
  <c r="BD21" i="21"/>
  <c r="BC21" i="21"/>
  <c r="BB21" i="21"/>
  <c r="BA21" i="21"/>
  <c r="AZ21" i="21"/>
  <c r="BG20" i="21"/>
  <c r="BE20" i="21"/>
  <c r="BD20" i="21"/>
  <c r="BC20" i="21"/>
  <c r="BB20" i="21"/>
  <c r="BA20" i="21"/>
  <c r="AZ20" i="21"/>
  <c r="BG19" i="21"/>
  <c r="BF19" i="21"/>
  <c r="BE19" i="21"/>
  <c r="BD19" i="21"/>
  <c r="BC19" i="21"/>
  <c r="BB19" i="21"/>
  <c r="BA19" i="21"/>
  <c r="AZ19" i="21"/>
  <c r="BF18" i="21"/>
  <c r="BE18" i="21"/>
  <c r="BD18" i="21"/>
  <c r="BB18" i="21"/>
  <c r="BA18" i="21"/>
  <c r="AZ18" i="21"/>
  <c r="BG17" i="21"/>
  <c r="BF17" i="21"/>
  <c r="BE17" i="21"/>
  <c r="BD17" i="21"/>
  <c r="BC17" i="21"/>
  <c r="BB17" i="21"/>
  <c r="BA17" i="21"/>
  <c r="AZ17" i="21"/>
  <c r="BG16" i="21"/>
  <c r="BF16" i="21"/>
  <c r="BE16" i="21"/>
  <c r="BD16" i="21"/>
  <c r="BC16" i="21"/>
  <c r="BB16" i="21"/>
  <c r="BA16" i="21"/>
  <c r="AZ16" i="21"/>
  <c r="BG15" i="21"/>
  <c r="BF15" i="21"/>
  <c r="BE15" i="21"/>
  <c r="BD15" i="21"/>
  <c r="BC15" i="21"/>
  <c r="BB15" i="21"/>
  <c r="BA15" i="21"/>
  <c r="AZ15" i="21"/>
  <c r="BG14" i="21"/>
  <c r="BF14" i="21"/>
  <c r="BE14" i="21"/>
  <c r="BD14" i="21"/>
  <c r="BC14" i="21"/>
  <c r="BB14" i="21"/>
  <c r="BA14" i="21"/>
  <c r="AZ14" i="21"/>
  <c r="BG13" i="21"/>
  <c r="BF13" i="21"/>
  <c r="BE13" i="21"/>
  <c r="BD13" i="21"/>
  <c r="BC13" i="21"/>
  <c r="BB13" i="21"/>
  <c r="BA13" i="21"/>
  <c r="AZ13" i="21"/>
  <c r="BG12" i="21"/>
  <c r="BF12" i="21"/>
  <c r="BE12" i="21"/>
  <c r="BD12" i="21"/>
  <c r="BC12" i="21"/>
  <c r="BB12" i="21"/>
  <c r="BA12" i="21"/>
  <c r="AZ12" i="21"/>
  <c r="BG11" i="21"/>
  <c r="BF11" i="21"/>
  <c r="BE11" i="21"/>
  <c r="BD11" i="21"/>
  <c r="BC11" i="21"/>
  <c r="BB11" i="21"/>
  <c r="BA11" i="21"/>
  <c r="AZ11" i="21"/>
  <c r="BG10" i="21"/>
  <c r="BF10" i="21"/>
  <c r="BE10" i="21"/>
  <c r="BD10" i="21"/>
  <c r="BC10" i="21"/>
  <c r="BB10" i="21"/>
  <c r="BA10" i="21"/>
  <c r="AZ10" i="21"/>
  <c r="BG9" i="21"/>
  <c r="BF9" i="21"/>
  <c r="BE9" i="21"/>
  <c r="BD9" i="21"/>
  <c r="BC9" i="21"/>
  <c r="BB9" i="21"/>
  <c r="BA9" i="21"/>
  <c r="AZ9" i="21"/>
  <c r="BG8" i="21"/>
  <c r="BF8" i="21"/>
  <c r="BE8" i="21"/>
  <c r="BD8" i="21"/>
  <c r="BC8" i="21"/>
  <c r="BB8" i="21"/>
  <c r="BA8" i="21"/>
  <c r="AZ8" i="21"/>
  <c r="BG7" i="21"/>
  <c r="BF7" i="21"/>
  <c r="BE7" i="21"/>
  <c r="BD7" i="21"/>
  <c r="BC7" i="21"/>
  <c r="BB7" i="21"/>
  <c r="BA7" i="21"/>
  <c r="AZ7" i="21"/>
  <c r="BG6" i="21"/>
  <c r="BF6" i="21"/>
  <c r="BE6" i="21"/>
  <c r="BD6" i="21"/>
  <c r="BC6" i="21"/>
  <c r="BB6" i="21"/>
  <c r="BA6" i="21"/>
  <c r="AZ6" i="21"/>
  <c r="BG5" i="21"/>
  <c r="BF5" i="21"/>
  <c r="BE5" i="21"/>
  <c r="BD5" i="21"/>
  <c r="BC5" i="21"/>
  <c r="BB5" i="21"/>
  <c r="BA5" i="21"/>
  <c r="AZ5" i="21"/>
  <c r="BD4" i="21"/>
  <c r="AZ4" i="21"/>
  <c r="BF22" i="21" l="1"/>
  <c r="BD23" i="21"/>
  <c r="BF24" i="21"/>
  <c r="BF21" i="21"/>
  <c r="BD24" i="21"/>
  <c r="BF20" i="21"/>
  <c r="BC18" i="21"/>
  <c r="BC22" i="21"/>
  <c r="BC26" i="21"/>
  <c r="BA4" i="21"/>
  <c r="BE4" i="21"/>
  <c r="BB4" i="21"/>
  <c r="BF4" i="21"/>
  <c r="BC4" i="21"/>
  <c r="L21" i="21"/>
  <c r="L26" i="21"/>
  <c r="L28" i="21"/>
  <c r="L4" i="21"/>
  <c r="L6" i="21"/>
  <c r="L11" i="21"/>
  <c r="L13" i="21"/>
  <c r="L18" i="21"/>
  <c r="L5" i="21"/>
  <c r="L7" i="21"/>
  <c r="L12" i="21"/>
  <c r="L14" i="21"/>
  <c r="L19" i="21"/>
  <c r="L20" i="21"/>
  <c r="L25" i="21"/>
  <c r="L27" i="21"/>
  <c r="BF27" i="21" l="1"/>
  <c r="BD26" i="21"/>
  <c r="BF23" i="21"/>
  <c r="BD27" i="21"/>
  <c r="BD22" i="21"/>
  <c r="BF26" i="21"/>
  <c r="BF25" i="21"/>
  <c r="N25" i="21"/>
  <c r="N19" i="21"/>
  <c r="N5" i="21"/>
  <c r="N11" i="21"/>
  <c r="N14" i="21"/>
  <c r="N18" i="21"/>
  <c r="N4" i="21"/>
  <c r="N26" i="21"/>
  <c r="N27" i="21"/>
  <c r="N20" i="21"/>
  <c r="N7" i="21"/>
  <c r="N6" i="21"/>
  <c r="N12" i="21"/>
  <c r="N13" i="21"/>
  <c r="N28" i="21"/>
  <c r="N21" i="21"/>
  <c r="O6" i="21" l="1"/>
  <c r="O28" i="21"/>
  <c r="O20" i="21"/>
  <c r="P18" i="21"/>
  <c r="P28" i="21"/>
  <c r="Q28" i="21"/>
  <c r="M11" i="21"/>
  <c r="S11" i="21" s="1"/>
  <c r="O7" i="21"/>
  <c r="M27" i="21"/>
  <c r="S27" i="21" s="1"/>
  <c r="O11" i="21"/>
  <c r="O13" i="21"/>
  <c r="O26" i="21"/>
  <c r="O4" i="21"/>
  <c r="M5" i="21"/>
  <c r="S5" i="21" s="1"/>
  <c r="M19" i="21"/>
  <c r="S19" i="21" s="1"/>
  <c r="O21" i="21"/>
  <c r="M21" i="21"/>
  <c r="S21" i="21" s="1"/>
  <c r="M12" i="21"/>
  <c r="S12" i="21" s="1"/>
  <c r="M4" i="21"/>
  <c r="S4" i="21" s="1"/>
  <c r="Q25" i="21"/>
  <c r="Q11" i="21"/>
  <c r="Q21" i="21"/>
  <c r="M6" i="21"/>
  <c r="S6" i="21" s="1"/>
  <c r="M7" i="21"/>
  <c r="S7" i="21" s="1"/>
  <c r="M20" i="21"/>
  <c r="S20" i="21" s="1"/>
  <c r="O27" i="21"/>
  <c r="M26" i="21"/>
  <c r="S26" i="21" s="1"/>
  <c r="Q4" i="21"/>
  <c r="O19" i="21"/>
  <c r="O25" i="21"/>
  <c r="Q5" i="21"/>
  <c r="M28" i="21"/>
  <c r="S28" i="21" s="1"/>
  <c r="M13" i="21"/>
  <c r="S13" i="21" s="1"/>
  <c r="O12" i="21"/>
  <c r="P27" i="21"/>
  <c r="O18" i="21"/>
  <c r="O14" i="21"/>
  <c r="O5" i="21"/>
  <c r="Q13" i="21"/>
  <c r="Q12" i="21"/>
  <c r="P6" i="21"/>
  <c r="Q7" i="21"/>
  <c r="P20" i="21"/>
  <c r="M18" i="21"/>
  <c r="S18" i="21" s="1"/>
  <c r="M14" i="21"/>
  <c r="S14" i="21" s="1"/>
  <c r="Q19" i="21"/>
  <c r="P25" i="21"/>
  <c r="Q27" i="21"/>
  <c r="P26" i="21"/>
  <c r="P4" i="21"/>
  <c r="Q14" i="21"/>
  <c r="P11" i="21"/>
  <c r="P5" i="21"/>
  <c r="P21" i="21"/>
  <c r="P13" i="21"/>
  <c r="P12" i="21"/>
  <c r="Q6" i="21"/>
  <c r="R6" i="21" s="1"/>
  <c r="P7" i="21"/>
  <c r="R7" i="21" s="1"/>
  <c r="Q20" i="21"/>
  <c r="Q26" i="21"/>
  <c r="Q18" i="21"/>
  <c r="P14" i="21"/>
  <c r="M25" i="21"/>
  <c r="S25" i="21" s="1"/>
  <c r="P19" i="21"/>
  <c r="R19" i="21" l="1"/>
  <c r="R11" i="21"/>
  <c r="R20" i="21"/>
  <c r="R13" i="21"/>
  <c r="R4" i="21"/>
  <c r="R25" i="21"/>
  <c r="R27" i="21"/>
  <c r="R18" i="21"/>
  <c r="R12" i="21"/>
  <c r="R21" i="21"/>
  <c r="R5" i="21"/>
  <c r="R14" i="21"/>
  <c r="R28" i="21"/>
  <c r="R26" i="21"/>
  <c r="U20" i="21"/>
  <c r="U14" i="21"/>
  <c r="U6" i="21"/>
  <c r="U26" i="21"/>
  <c r="U19" i="21"/>
  <c r="U18" i="21"/>
  <c r="U27" i="21"/>
  <c r="U28" i="21"/>
  <c r="U7" i="21"/>
  <c r="U4" i="21"/>
  <c r="U25" i="21"/>
  <c r="U5" i="21"/>
  <c r="U12" i="21"/>
  <c r="U11" i="21"/>
  <c r="U13" i="21"/>
  <c r="U21" i="21"/>
  <c r="W21" i="21" l="1"/>
  <c r="X11" i="21"/>
  <c r="V4" i="21"/>
  <c r="W14" i="21"/>
  <c r="W11" i="21"/>
  <c r="V11" i="21"/>
  <c r="W12" i="21"/>
  <c r="V14" i="21"/>
  <c r="V20" i="21"/>
  <c r="W25" i="21"/>
  <c r="V13" i="21"/>
  <c r="X12" i="21"/>
  <c r="X13" i="21"/>
  <c r="X5" i="21"/>
  <c r="W13" i="21"/>
  <c r="X14" i="21"/>
  <c r="W7" i="21"/>
  <c r="V12" i="21"/>
  <c r="X4" i="21"/>
  <c r="W5" i="21"/>
  <c r="W4" i="21"/>
  <c r="V6" i="21"/>
  <c r="V7" i="21"/>
  <c r="W6" i="21"/>
  <c r="V5" i="21"/>
  <c r="X6" i="21"/>
  <c r="X21" i="21"/>
  <c r="V28" i="21"/>
  <c r="X27" i="21"/>
  <c r="X26" i="21"/>
  <c r="V18" i="21"/>
  <c r="W26" i="21"/>
  <c r="V25" i="21"/>
  <c r="W18" i="21"/>
  <c r="W28" i="21"/>
  <c r="X19" i="21"/>
  <c r="X20" i="21"/>
  <c r="V21" i="21"/>
  <c r="X28" i="21"/>
  <c r="X18" i="21"/>
  <c r="V19" i="21"/>
  <c r="W20" i="21"/>
  <c r="V26" i="21"/>
  <c r="V27" i="21"/>
  <c r="W27" i="21"/>
  <c r="W19" i="21"/>
  <c r="X7" i="21"/>
  <c r="X25" i="21"/>
  <c r="K21" i="21" l="1"/>
  <c r="K4" i="21"/>
  <c r="K5" i="21"/>
  <c r="K14" i="21"/>
  <c r="K12" i="21"/>
  <c r="K27" i="21"/>
  <c r="K13" i="21"/>
  <c r="K11" i="21"/>
  <c r="K18" i="21"/>
  <c r="K28" i="21"/>
  <c r="K6" i="21"/>
  <c r="K7" i="21"/>
  <c r="K25" i="21"/>
  <c r="K20" i="21"/>
  <c r="K26" i="21"/>
  <c r="K19" i="21"/>
  <c r="Z4" i="21" l="1"/>
  <c r="AC4" i="21" s="1"/>
  <c r="Z27" i="21"/>
  <c r="AB27" i="21" s="1"/>
  <c r="Z14" i="21"/>
  <c r="AF14" i="21" s="1"/>
  <c r="Z25" i="21"/>
  <c r="AD25" i="21" s="1"/>
  <c r="Z18" i="21"/>
  <c r="AC18" i="21" s="1"/>
  <c r="Z13" i="21"/>
  <c r="AC13" i="21" s="1"/>
  <c r="Z7" i="21"/>
  <c r="AG7" i="21" s="1"/>
  <c r="Z11" i="21"/>
  <c r="AB11" i="21" s="1"/>
  <c r="Z5" i="21"/>
  <c r="AB5" i="21" s="1"/>
  <c r="Z20" i="21"/>
  <c r="AC20" i="21" s="1"/>
  <c r="Z12" i="21"/>
  <c r="AA12" i="21" s="1"/>
  <c r="Z6" i="21"/>
  <c r="AB6" i="21" s="1"/>
  <c r="Z21" i="21"/>
  <c r="AC21" i="21" s="1"/>
  <c r="Z26" i="21"/>
  <c r="AB26" i="21" s="1"/>
  <c r="Z28" i="21"/>
  <c r="AG28" i="21" s="1"/>
  <c r="Z19" i="21"/>
  <c r="AE19" i="21" s="1"/>
  <c r="AD27" i="21" l="1"/>
  <c r="AE27" i="21"/>
  <c r="AG20" i="21"/>
  <c r="AA27" i="21"/>
  <c r="AC27" i="21"/>
  <c r="AF27" i="21"/>
  <c r="AF20" i="21"/>
  <c r="AG14" i="21"/>
  <c r="AG27" i="21"/>
  <c r="AA20" i="21"/>
  <c r="AE20" i="21"/>
  <c r="AD26" i="21"/>
  <c r="AD20" i="21"/>
  <c r="AB20" i="21"/>
  <c r="AE18" i="21"/>
  <c r="AC12" i="21"/>
  <c r="AD14" i="21"/>
  <c r="AD18" i="21"/>
  <c r="AD5" i="21"/>
  <c r="AA18" i="21"/>
  <c r="AG18" i="21"/>
  <c r="AA14" i="21"/>
  <c r="AC14" i="21"/>
  <c r="AB14" i="21"/>
  <c r="AE14" i="21"/>
  <c r="AF18" i="21"/>
  <c r="AB18" i="21"/>
  <c r="AA13" i="21"/>
  <c r="AD11" i="21"/>
  <c r="AE4" i="21"/>
  <c r="AF25" i="21"/>
  <c r="AG13" i="21"/>
  <c r="AB4" i="21"/>
  <c r="AG12" i="21"/>
  <c r="AA11" i="21"/>
  <c r="AC25" i="21"/>
  <c r="AG4" i="21"/>
  <c r="AE12" i="21"/>
  <c r="AF11" i="21"/>
  <c r="AE13" i="21"/>
  <c r="AD4" i="21"/>
  <c r="AA25" i="21"/>
  <c r="AB13" i="21"/>
  <c r="AF13" i="21"/>
  <c r="AF4" i="21"/>
  <c r="AB12" i="21"/>
  <c r="AD12" i="21"/>
  <c r="AC11" i="21"/>
  <c r="AE11" i="21"/>
  <c r="AE25" i="21"/>
  <c r="AG25" i="21"/>
  <c r="AD13" i="21"/>
  <c r="AA4" i="21"/>
  <c r="AF12" i="21"/>
  <c r="AG11" i="21"/>
  <c r="AB25" i="21"/>
  <c r="AD21" i="21"/>
  <c r="AF26" i="21"/>
  <c r="AA19" i="21"/>
  <c r="AC19" i="21"/>
  <c r="AF5" i="21"/>
  <c r="AD7" i="21"/>
  <c r="AD6" i="21"/>
  <c r="AF6" i="21"/>
  <c r="AB7" i="21"/>
  <c r="AA5" i="21"/>
  <c r="AC5" i="21"/>
  <c r="AC7" i="21"/>
  <c r="AE7" i="21"/>
  <c r="AC6" i="21"/>
  <c r="AE6" i="21"/>
  <c r="AF7" i="21"/>
  <c r="AA7" i="21"/>
  <c r="AA6" i="21"/>
  <c r="AB21" i="21"/>
  <c r="AE5" i="21"/>
  <c r="AG5" i="21"/>
  <c r="AG6" i="21"/>
  <c r="AB28" i="21"/>
  <c r="AF28" i="21"/>
  <c r="AE26" i="21"/>
  <c r="AG26" i="21"/>
  <c r="AB19" i="21"/>
  <c r="AF19" i="21"/>
  <c r="AD19" i="21"/>
  <c r="AA26" i="21"/>
  <c r="AC26" i="21"/>
  <c r="AG19" i="21"/>
  <c r="AA28" i="21"/>
  <c r="AF21" i="21"/>
  <c r="AE21" i="21"/>
  <c r="AD28" i="21"/>
  <c r="AC28" i="21"/>
  <c r="AA21" i="21"/>
  <c r="AE28" i="21"/>
  <c r="AG21" i="21"/>
  <c r="AI11" i="21" l="1"/>
  <c r="AI13" i="21"/>
  <c r="AI12" i="21"/>
  <c r="AI14" i="21"/>
  <c r="AI19" i="21"/>
  <c r="AI18" i="21"/>
  <c r="AI4" i="21"/>
  <c r="AI5" i="21"/>
  <c r="AI6" i="21"/>
  <c r="AI7" i="21"/>
  <c r="AI21" i="21"/>
  <c r="AI26" i="21"/>
  <c r="AI28" i="21"/>
  <c r="AI25" i="21"/>
  <c r="AI27" i="21"/>
  <c r="AI20" i="21"/>
  <c r="BK9" i="21" l="1"/>
  <c r="BJ20" i="21"/>
  <c r="BN7" i="21"/>
  <c r="BM27" i="21"/>
  <c r="BK26" i="21"/>
  <c r="BL12" i="21"/>
  <c r="BL11" i="21"/>
  <c r="BJ19" i="21"/>
  <c r="BI5" i="21"/>
  <c r="BM4" i="21"/>
  <c r="BN25" i="21"/>
  <c r="BJ23" i="21"/>
  <c r="BK8" i="21"/>
  <c r="BN8" i="21"/>
  <c r="BI23" i="21"/>
  <c r="BL24" i="21"/>
  <c r="BI22" i="21"/>
  <c r="BM24" i="21"/>
  <c r="BN18" i="21"/>
  <c r="BM23" i="21"/>
  <c r="BM17" i="21"/>
  <c r="BN11" i="21"/>
  <c r="BL4" i="21"/>
  <c r="BM10" i="21"/>
  <c r="BN4" i="21"/>
  <c r="BI9" i="21"/>
  <c r="BM11" i="21"/>
  <c r="BK11" i="21"/>
  <c r="BJ18" i="21"/>
  <c r="BI27" i="21"/>
  <c r="BJ15" i="21"/>
  <c r="BK27" i="21"/>
  <c r="BK25" i="21"/>
  <c r="BK19" i="21"/>
  <c r="BL9" i="21"/>
  <c r="BJ13" i="21"/>
  <c r="BI12" i="21"/>
  <c r="BM18" i="21"/>
  <c r="BN12" i="21"/>
  <c r="BI8" i="21"/>
  <c r="BJ4" i="21"/>
  <c r="BL21" i="21"/>
  <c r="BK18" i="21"/>
  <c r="BK14" i="21"/>
  <c r="BL10" i="21"/>
  <c r="BJ16" i="21"/>
  <c r="BN26" i="21"/>
  <c r="BI13" i="21"/>
  <c r="BL26" i="21"/>
  <c r="BK23" i="21"/>
  <c r="BJ24" i="21"/>
  <c r="BN27" i="21"/>
  <c r="BN20" i="21"/>
  <c r="BM14" i="21"/>
  <c r="BI15" i="21"/>
  <c r="BJ6" i="21"/>
  <c r="BM20" i="21"/>
  <c r="BM22" i="21"/>
  <c r="BL27" i="21"/>
  <c r="BM21" i="21"/>
  <c r="BM15" i="21"/>
  <c r="BM9" i="21"/>
  <c r="BM16" i="21"/>
  <c r="BM8" i="21"/>
  <c r="BN13" i="21"/>
  <c r="BI11" i="21"/>
  <c r="BI4" i="21"/>
  <c r="BK15" i="21"/>
  <c r="BK20" i="21"/>
  <c r="BN16" i="21"/>
  <c r="BI20" i="21"/>
  <c r="BL16" i="21"/>
  <c r="BN17" i="21"/>
  <c r="BI26" i="21"/>
  <c r="BK12" i="21"/>
  <c r="BK5" i="21"/>
  <c r="BI16" i="21"/>
  <c r="BI21" i="21"/>
  <c r="BL5" i="21"/>
  <c r="BI17" i="21"/>
  <c r="BI10" i="21"/>
  <c r="BJ8" i="21"/>
  <c r="BL23" i="21"/>
  <c r="BJ25" i="21"/>
  <c r="BK6" i="21"/>
  <c r="BJ11" i="21"/>
  <c r="BI14" i="21"/>
  <c r="BL19" i="21"/>
  <c r="BL15" i="21"/>
  <c r="BN19" i="21"/>
  <c r="BN15" i="21"/>
  <c r="BL17" i="21"/>
  <c r="BM13" i="21"/>
  <c r="BN21" i="21"/>
  <c r="BL20" i="21"/>
  <c r="BL13" i="21"/>
  <c r="BL6" i="21"/>
  <c r="BK7" i="21"/>
  <c r="BJ21" i="21"/>
  <c r="BM26" i="21"/>
  <c r="BM7" i="21"/>
  <c r="BK4" i="21"/>
  <c r="BN22" i="21"/>
  <c r="BL22" i="21"/>
  <c r="BL14" i="21"/>
  <c r="BI24" i="21"/>
  <c r="BK24" i="21"/>
  <c r="BL8" i="21"/>
  <c r="BI19" i="21"/>
  <c r="BN5" i="21"/>
  <c r="BK13" i="21"/>
  <c r="BJ7" i="21"/>
  <c r="BJ27" i="21"/>
  <c r="BJ5" i="21"/>
  <c r="BN6" i="21"/>
  <c r="BM19" i="21"/>
  <c r="BK22" i="21"/>
  <c r="BK16" i="21"/>
  <c r="BJ22" i="21"/>
  <c r="BI7" i="21"/>
  <c r="BM12" i="21"/>
  <c r="BL25" i="21"/>
  <c r="BN23" i="21"/>
  <c r="BI6" i="21"/>
  <c r="BJ14" i="21"/>
  <c r="BJ9" i="21"/>
  <c r="BM6" i="21"/>
  <c r="BI18" i="21"/>
  <c r="BN24" i="21"/>
  <c r="BJ17" i="21"/>
  <c r="BJ26" i="21"/>
  <c r="BM25" i="21"/>
  <c r="BJ10" i="21"/>
  <c r="BN10" i="21"/>
  <c r="BN14" i="21"/>
  <c r="BK17" i="21"/>
  <c r="BK10" i="21"/>
  <c r="BI25" i="21"/>
  <c r="BN9" i="21"/>
  <c r="BL7" i="21"/>
  <c r="BK21" i="21"/>
  <c r="BJ12" i="21"/>
  <c r="BM5" i="21"/>
  <c r="BL18" i="21"/>
  <c r="AN28" i="21" l="1"/>
  <c r="AJ11" i="21"/>
  <c r="AM6" i="21"/>
  <c r="AN6" i="21"/>
  <c r="AL4" i="21"/>
  <c r="AL5" i="21"/>
  <c r="AM14" i="21"/>
  <c r="AM19" i="21"/>
  <c r="AN11" i="21"/>
  <c r="AM21" i="21"/>
  <c r="AK27" i="21"/>
  <c r="AK25" i="21"/>
  <c r="AL25" i="21"/>
  <c r="AL6" i="21"/>
  <c r="AL28" i="21"/>
  <c r="AM26" i="21"/>
  <c r="AM11" i="21"/>
  <c r="AK4" i="21"/>
  <c r="AK20" i="21"/>
  <c r="AM20" i="21"/>
  <c r="AM18" i="21"/>
  <c r="AJ19" i="21"/>
  <c r="AJ14" i="21"/>
  <c r="AL26" i="21"/>
  <c r="AN14" i="21"/>
  <c r="AM27" i="21"/>
  <c r="AJ6" i="21"/>
  <c r="AN4" i="21"/>
  <c r="AL27" i="21"/>
  <c r="AJ21" i="21"/>
  <c r="AM7" i="21"/>
  <c r="AN25" i="21"/>
  <c r="AK6" i="21"/>
  <c r="AJ26" i="21"/>
  <c r="AN21" i="21"/>
  <c r="AL19" i="21"/>
  <c r="AN20" i="21"/>
  <c r="AN19" i="21"/>
  <c r="AK28" i="21"/>
  <c r="AK19" i="21"/>
  <c r="AK21" i="21"/>
  <c r="AM4" i="21"/>
  <c r="AJ7" i="21"/>
  <c r="AK14" i="21"/>
  <c r="AK7" i="21"/>
  <c r="AM25" i="21"/>
  <c r="AL11" i="21"/>
  <c r="AK5" i="21"/>
  <c r="AJ5" i="21"/>
  <c r="AL13" i="21"/>
  <c r="AN12" i="21"/>
  <c r="AM5" i="21"/>
  <c r="AM12" i="21"/>
  <c r="AJ12" i="21"/>
  <c r="AL14" i="21"/>
  <c r="AL12" i="21"/>
  <c r="AJ27" i="21"/>
  <c r="AP27" i="21" s="1"/>
  <c r="AL20" i="21"/>
  <c r="AN18" i="21"/>
  <c r="AL21" i="21"/>
  <c r="AL18" i="21"/>
  <c r="AK18" i="21"/>
  <c r="AM28" i="21"/>
  <c r="AJ18" i="21"/>
  <c r="AJ20" i="21"/>
  <c r="AJ28" i="21"/>
  <c r="AP28" i="21" s="1"/>
  <c r="AJ4" i="21"/>
  <c r="AL7" i="21"/>
  <c r="AN5" i="21"/>
  <c r="AK13" i="21"/>
  <c r="AK12" i="21"/>
  <c r="AN7" i="21"/>
  <c r="AK26" i="21"/>
  <c r="AK11" i="21"/>
  <c r="AP11" i="21" s="1"/>
  <c r="AN27" i="21"/>
  <c r="AN26" i="21"/>
  <c r="AJ13" i="21"/>
  <c r="AM13" i="21"/>
  <c r="AN13" i="21"/>
  <c r="AJ25" i="21"/>
  <c r="AP25" i="21" s="1"/>
  <c r="AP14" i="21" l="1"/>
  <c r="AP20" i="21"/>
  <c r="AP7" i="21"/>
  <c r="AP26" i="21"/>
  <c r="AQ25" i="21" s="1"/>
  <c r="AP4" i="21"/>
  <c r="AP18" i="21"/>
  <c r="AP21" i="21"/>
  <c r="AP12" i="21"/>
  <c r="AP13" i="21"/>
  <c r="AP19" i="21"/>
  <c r="AP5" i="21"/>
  <c r="AO27" i="21"/>
  <c r="AO19" i="21"/>
  <c r="AP6" i="21"/>
  <c r="AO28" i="21"/>
  <c r="AO21" i="21"/>
  <c r="AO20" i="21"/>
  <c r="AO6" i="21"/>
  <c r="AO14" i="21"/>
  <c r="AO18" i="21"/>
  <c r="AO12" i="21"/>
  <c r="AO11" i="21"/>
  <c r="AO7" i="21"/>
  <c r="AO4" i="21"/>
  <c r="AO13" i="21"/>
  <c r="AO26" i="21"/>
  <c r="AO25" i="21"/>
  <c r="AO5" i="21"/>
  <c r="AQ21" i="21" l="1"/>
  <c r="AQ26" i="21"/>
  <c r="AQ5" i="21"/>
  <c r="AQ12" i="21"/>
  <c r="AQ20" i="21"/>
  <c r="AQ7" i="21"/>
  <c r="AQ13" i="21"/>
  <c r="AQ28" i="21"/>
  <c r="AQ27" i="21"/>
  <c r="AQ14" i="21"/>
  <c r="AQ19" i="21"/>
  <c r="AQ11" i="21"/>
  <c r="AQ18" i="21"/>
  <c r="AS7" i="21"/>
  <c r="AR27" i="21"/>
  <c r="AR18" i="21"/>
  <c r="AQ4" i="21"/>
  <c r="AR25" i="21"/>
  <c r="AS18" i="21"/>
  <c r="AR21" i="21"/>
  <c r="AS11" i="21"/>
  <c r="AS28" i="21"/>
  <c r="AR4" i="21"/>
  <c r="AS25" i="21"/>
  <c r="AR14" i="21"/>
  <c r="AR7" i="21"/>
  <c r="AS21" i="21"/>
  <c r="AS26" i="21"/>
  <c r="AR11" i="21"/>
  <c r="AS14" i="21"/>
  <c r="AS4" i="21"/>
  <c r="AR26" i="21"/>
  <c r="AS27" i="21"/>
  <c r="AR28" i="21"/>
  <c r="AQ6" i="21"/>
  <c r="AS19" i="21"/>
  <c r="AR13" i="21"/>
  <c r="AS6" i="21"/>
  <c r="AR20" i="21"/>
  <c r="AR12" i="21"/>
  <c r="AR6" i="21"/>
  <c r="AR19" i="21"/>
  <c r="AS20" i="21"/>
  <c r="AS13" i="21"/>
  <c r="AR5" i="21"/>
  <c r="AS12" i="21"/>
  <c r="AS5" i="21"/>
  <c r="AH11" i="21" l="1"/>
  <c r="AH26" i="21"/>
  <c r="AH20" i="21"/>
  <c r="AV27" i="21"/>
  <c r="AX27" i="21" s="1"/>
  <c r="AH14" i="21"/>
  <c r="AH27" i="21"/>
  <c r="AH12" i="21"/>
  <c r="AV5" i="21"/>
  <c r="AX5" i="21" s="1"/>
  <c r="AH13" i="21"/>
  <c r="AV21" i="21"/>
  <c r="AX21" i="21" s="1"/>
  <c r="AV7" i="21"/>
  <c r="AX7" i="21" s="1"/>
  <c r="AH28" i="21"/>
  <c r="AV13" i="21"/>
  <c r="AX13" i="21" s="1"/>
  <c r="AV28" i="21"/>
  <c r="AX28" i="21" s="1"/>
  <c r="AV6" i="21"/>
  <c r="AX6" i="21" s="1"/>
  <c r="AV18" i="21"/>
  <c r="AX18" i="21" s="1"/>
  <c r="AW18" i="21" s="1"/>
  <c r="AH21" i="21"/>
  <c r="AV14" i="21"/>
  <c r="AX14" i="21" s="1"/>
  <c r="AV12" i="21"/>
  <c r="AX12" i="21" s="1"/>
  <c r="AH19" i="21"/>
  <c r="AV11" i="21"/>
  <c r="AX11" i="21" s="1"/>
  <c r="AW11" i="21" s="1"/>
  <c r="AV4" i="21"/>
  <c r="AX4" i="21" s="1"/>
  <c r="AW4" i="21" s="1"/>
  <c r="AV25" i="21"/>
  <c r="AX25" i="21" s="1"/>
  <c r="AW25" i="21" s="1"/>
  <c r="AH18" i="21"/>
  <c r="AV26" i="21"/>
  <c r="AX26" i="21" s="1"/>
  <c r="AH25" i="21"/>
  <c r="AV19" i="21"/>
  <c r="AX19" i="21" s="1"/>
  <c r="AV20" i="21"/>
  <c r="AX20" i="21" s="1"/>
  <c r="AW5" i="21" l="1"/>
  <c r="AW6" i="21" s="1"/>
  <c r="AW7" i="21" s="1"/>
  <c r="AW12" i="21"/>
  <c r="AW13" i="21" s="1"/>
  <c r="AW14" i="21" s="1"/>
  <c r="AW19" i="21"/>
  <c r="AW20" i="21" s="1"/>
  <c r="AW21" i="21" s="1"/>
  <c r="AW26" i="21"/>
  <c r="AW27" i="21" s="1"/>
  <c r="AW28" i="21" s="1"/>
  <c r="AT5" i="21" l="1"/>
  <c r="AH5" i="21" s="1"/>
  <c r="AT7" i="21"/>
  <c r="AH7" i="21" s="1"/>
  <c r="AT4" i="21"/>
  <c r="AT6" i="21"/>
  <c r="AH6" i="21" s="1"/>
  <c r="AT11" i="21"/>
  <c r="AT13" i="21"/>
  <c r="AT14" i="21"/>
  <c r="AT12" i="21"/>
  <c r="Y12" i="21" l="1"/>
  <c r="Y11" i="21"/>
  <c r="Y13" i="21"/>
  <c r="Y14" i="21"/>
  <c r="Y7" i="21"/>
  <c r="AH4" i="21"/>
  <c r="Y5" i="21" s="1"/>
  <c r="AT21" i="21"/>
  <c r="AT18" i="21"/>
  <c r="AT20" i="21"/>
  <c r="AT19" i="21"/>
  <c r="AT25" i="21"/>
  <c r="AT27" i="21"/>
  <c r="AT26" i="21"/>
  <c r="AT28" i="21"/>
  <c r="Z39" i="22" l="1"/>
  <c r="V39" i="22"/>
  <c r="Y6" i="21"/>
  <c r="Y4" i="21"/>
  <c r="Y19" i="21"/>
  <c r="Y18" i="21"/>
  <c r="Y20" i="21"/>
  <c r="Y21" i="21"/>
  <c r="Y26" i="21"/>
  <c r="Y25" i="21"/>
  <c r="Y27" i="21"/>
  <c r="Y28" i="21"/>
  <c r="U47" i="22" l="1"/>
  <c r="U51" i="22"/>
  <c r="Z41" i="22"/>
  <c r="V41" i="22"/>
  <c r="Z40" i="22"/>
  <c r="V40" i="22"/>
  <c r="Z38" i="22"/>
  <c r="V38" i="22"/>
  <c r="U50" i="22" l="1"/>
  <c r="U53" i="22"/>
  <c r="U52" i="22"/>
  <c r="U48" i="22"/>
  <c r="U46" i="22"/>
  <c r="U49" i="22"/>
  <c r="JVJ23" i="21" l="1"/>
  <c r="JVJ22" i="21"/>
  <c r="JVJ19" i="21"/>
  <c r="JVJ18" i="21"/>
  <c r="JVJ16" i="21"/>
  <c r="JVJ15" i="21"/>
  <c r="JVJ13" i="21"/>
  <c r="JVJ12" i="21"/>
  <c r="JVJ11" i="21"/>
  <c r="JVJ10" i="21"/>
  <c r="JVJ8" i="21"/>
  <c r="JVJ7" i="21"/>
  <c r="JUV5" i="21" l="1"/>
  <c r="JUR5" i="21"/>
  <c r="JUY5" i="21"/>
  <c r="JUU5" i="21"/>
  <c r="JVI4" i="21"/>
  <c r="JUX5" i="21"/>
  <c r="JUT5" i="21"/>
  <c r="JUY7" i="21"/>
  <c r="JUU7" i="21"/>
  <c r="JUX7" i="21"/>
  <c r="JUT7" i="21"/>
  <c r="JUV7" i="21"/>
  <c r="JUR7" i="21"/>
  <c r="JVI6" i="21"/>
  <c r="JUV13" i="21"/>
  <c r="JUR13" i="21"/>
  <c r="JUY13" i="21"/>
  <c r="JUU13" i="21"/>
  <c r="JVI12" i="21"/>
  <c r="JUX13" i="21"/>
  <c r="JUT13" i="21"/>
  <c r="JUY18" i="21"/>
  <c r="JUU18" i="21"/>
  <c r="JUX18" i="21"/>
  <c r="JUT18" i="21"/>
  <c r="JUV18" i="21"/>
  <c r="JUR18" i="21"/>
  <c r="JVI17" i="21"/>
  <c r="JUY21" i="21"/>
  <c r="JUU21" i="21"/>
  <c r="JUX21" i="21"/>
  <c r="JUV21" i="21"/>
  <c r="JVI20" i="21"/>
  <c r="JUT21" i="21"/>
  <c r="JUR21" i="21"/>
  <c r="JUV25" i="21"/>
  <c r="JUR25" i="21"/>
  <c r="JUY25" i="21"/>
  <c r="JUU25" i="21"/>
  <c r="JUX25" i="21"/>
  <c r="JUT25" i="21"/>
  <c r="JVI24" i="21"/>
  <c r="JUV6" i="21"/>
  <c r="JUR6" i="21"/>
  <c r="JUY6" i="21"/>
  <c r="JUU6" i="21"/>
  <c r="JVI5" i="21"/>
  <c r="JUX6" i="21"/>
  <c r="JUT6" i="21"/>
  <c r="JVJ4" i="21"/>
  <c r="JUY10" i="21"/>
  <c r="JUU10" i="21"/>
  <c r="JVI9" i="21"/>
  <c r="JUX10" i="21"/>
  <c r="JUT10" i="21"/>
  <c r="JUR10" i="21"/>
  <c r="JUV10" i="21"/>
  <c r="JUY11" i="21"/>
  <c r="JUU11" i="21"/>
  <c r="JVI10" i="21"/>
  <c r="JUX11" i="21"/>
  <c r="JUT11" i="21"/>
  <c r="JUV11" i="21"/>
  <c r="JUR11" i="21"/>
  <c r="JUX16" i="21"/>
  <c r="JUT16" i="21"/>
  <c r="JUV16" i="21"/>
  <c r="JUR16" i="21"/>
  <c r="JUY16" i="21"/>
  <c r="JUU16" i="21"/>
  <c r="JVI15" i="21"/>
  <c r="JVJ17" i="21"/>
  <c r="JUY22" i="21"/>
  <c r="JUU22" i="21"/>
  <c r="JVI21" i="21"/>
  <c r="JUX22" i="21"/>
  <c r="JUT22" i="21"/>
  <c r="JUV22" i="21"/>
  <c r="JUR22" i="21"/>
  <c r="JUY26" i="21"/>
  <c r="JUU26" i="21"/>
  <c r="JUX26" i="21"/>
  <c r="JUT26" i="21"/>
  <c r="JUV26" i="21"/>
  <c r="JUR26" i="21"/>
  <c r="JVI25" i="21"/>
  <c r="JUY4" i="21"/>
  <c r="JUU4" i="21"/>
  <c r="JUX4" i="21"/>
  <c r="JUT4" i="21"/>
  <c r="JUV4" i="21"/>
  <c r="JUR4" i="21"/>
  <c r="JVI3" i="21"/>
  <c r="JVJ5" i="21"/>
  <c r="JUY8" i="21"/>
  <c r="JUU8" i="21"/>
  <c r="JVI7" i="21"/>
  <c r="JUX8" i="21"/>
  <c r="JUT8" i="21"/>
  <c r="JUV8" i="21"/>
  <c r="JUR8" i="21"/>
  <c r="JVJ9" i="21"/>
  <c r="JUX14" i="21"/>
  <c r="JUT14" i="21"/>
  <c r="JUV14" i="21"/>
  <c r="JUR14" i="21"/>
  <c r="JUY14" i="21"/>
  <c r="JUU14" i="21"/>
  <c r="JVI13" i="21"/>
  <c r="JUX15" i="21"/>
  <c r="JUT15" i="21"/>
  <c r="JUV15" i="21"/>
  <c r="JUR15" i="21"/>
  <c r="JUY15" i="21"/>
  <c r="JUU15" i="21"/>
  <c r="JVI14" i="21"/>
  <c r="JUY19" i="21"/>
  <c r="JUU19" i="21"/>
  <c r="JVI18" i="21"/>
  <c r="JUX19" i="21"/>
  <c r="JUT19" i="21"/>
  <c r="JUV19" i="21"/>
  <c r="JUR19" i="21"/>
  <c r="JVJ20" i="21"/>
  <c r="JVJ24" i="21"/>
  <c r="JUY23" i="21"/>
  <c r="JUU23" i="21"/>
  <c r="JVI22" i="21"/>
  <c r="JUX23" i="21"/>
  <c r="JUT23" i="21"/>
  <c r="JUV23" i="21"/>
  <c r="JUR23" i="21"/>
  <c r="JUY27" i="21"/>
  <c r="JUT27" i="21"/>
  <c r="JUX27" i="21"/>
  <c r="JUR27" i="21"/>
  <c r="JUV27" i="21"/>
  <c r="JUU27" i="21"/>
  <c r="JVI26" i="21"/>
  <c r="JVJ3" i="21"/>
  <c r="JVJ6" i="21"/>
  <c r="JUY9" i="21"/>
  <c r="JUU9" i="21"/>
  <c r="JVI8" i="21"/>
  <c r="JUX9" i="21"/>
  <c r="JUT9" i="21"/>
  <c r="JUV9" i="21"/>
  <c r="JUR9" i="21"/>
  <c r="JUY12" i="21"/>
  <c r="JUU12" i="21"/>
  <c r="JUV12" i="21"/>
  <c r="JVI11" i="21"/>
  <c r="JUT12" i="21"/>
  <c r="JUX12" i="21"/>
  <c r="JUR12" i="21"/>
  <c r="JVJ14" i="21"/>
  <c r="JUX17" i="21"/>
  <c r="JUT17" i="21"/>
  <c r="JUV17" i="21"/>
  <c r="JUR17" i="21"/>
  <c r="JUY17" i="21"/>
  <c r="JUU17" i="21"/>
  <c r="JVI16" i="21"/>
  <c r="JUV20" i="21"/>
  <c r="JUR20" i="21"/>
  <c r="JUY20" i="21"/>
  <c r="JUU20" i="21"/>
  <c r="JUX20" i="21"/>
  <c r="JUT20" i="21"/>
  <c r="JVI19" i="21"/>
  <c r="JVJ21" i="21"/>
  <c r="JVJ25" i="21"/>
  <c r="JUV24" i="21"/>
  <c r="JUR24" i="21"/>
  <c r="JUY24" i="21"/>
  <c r="JUU24" i="21"/>
  <c r="JUX24" i="21"/>
  <c r="JUT24" i="21"/>
  <c r="JVI23" i="21"/>
  <c r="JVJ26" i="21"/>
  <c r="JVH17" i="21" l="1"/>
  <c r="JUS18" i="21"/>
  <c r="JVK11" i="21"/>
  <c r="JUW12" i="21"/>
  <c r="JVK22" i="21"/>
  <c r="JUW23" i="21"/>
  <c r="JVK14" i="21"/>
  <c r="JUW15" i="21"/>
  <c r="JTD18" i="21"/>
  <c r="JVH7" i="21"/>
  <c r="JUS8" i="21"/>
  <c r="JVK21" i="21"/>
  <c r="JUW22" i="21"/>
  <c r="JVH12" i="21"/>
  <c r="JUS13" i="21"/>
  <c r="JVH16" i="21"/>
  <c r="JUS17" i="21"/>
  <c r="JVH23" i="21"/>
  <c r="JUS24" i="21"/>
  <c r="JVK6" i="21"/>
  <c r="JTD14" i="21"/>
  <c r="JUW7" i="21"/>
  <c r="JVK15" i="21"/>
  <c r="JUW16" i="21"/>
  <c r="JVK24" i="21"/>
  <c r="JUW25" i="21"/>
  <c r="JVH26" i="21"/>
  <c r="JUS27" i="21"/>
  <c r="JVK18" i="21"/>
  <c r="JUW19" i="21"/>
  <c r="JVH13" i="21"/>
  <c r="JUS14" i="21"/>
  <c r="JVH20" i="21"/>
  <c r="JUS21" i="21"/>
  <c r="JVH11" i="21"/>
  <c r="JUS12" i="21"/>
  <c r="JVH25" i="21"/>
  <c r="JUS26" i="21"/>
  <c r="JVK23" i="21"/>
  <c r="JUW24" i="21"/>
  <c r="JVH15" i="21"/>
  <c r="JUS16" i="21"/>
  <c r="JUW8" i="21"/>
  <c r="JTD19" i="21"/>
  <c r="JVK7" i="21"/>
  <c r="JUS10" i="21"/>
  <c r="JTD25" i="21"/>
  <c r="JVH9" i="21"/>
  <c r="JTD20" i="21"/>
  <c r="JVH8" i="21"/>
  <c r="JUS9" i="21"/>
  <c r="JVK5" i="21"/>
  <c r="JTD12" i="21"/>
  <c r="JUW6" i="21"/>
  <c r="JVH14" i="21"/>
  <c r="JUS15" i="21"/>
  <c r="JVK26" i="21"/>
  <c r="JUW27" i="21"/>
  <c r="JUS11" i="21"/>
  <c r="JTD27" i="21"/>
  <c r="JVH10" i="21"/>
  <c r="JTD26" i="21"/>
  <c r="JUW10" i="21"/>
  <c r="JVK9" i="21"/>
  <c r="JVK13" i="21"/>
  <c r="JUW14" i="21"/>
  <c r="JVK12" i="21"/>
  <c r="JUW13" i="21"/>
  <c r="JVK16" i="21"/>
  <c r="JUW17" i="21"/>
  <c r="JVK19" i="21"/>
  <c r="JUW20" i="21"/>
  <c r="JVK20" i="21"/>
  <c r="JUW21" i="21"/>
  <c r="JVK8" i="21"/>
  <c r="JUW9" i="21"/>
  <c r="JTD21" i="21"/>
  <c r="JUW11" i="21"/>
  <c r="JTD28" i="21"/>
  <c r="JVK10" i="21"/>
  <c r="JVH19" i="21"/>
  <c r="JUS20" i="21"/>
  <c r="JVH18" i="21"/>
  <c r="JUS19" i="21"/>
  <c r="JVK3" i="21"/>
  <c r="JTD5" i="21"/>
  <c r="JUW4" i="21"/>
  <c r="JTD11" i="21"/>
  <c r="JVH5" i="21"/>
  <c r="JUS6" i="21"/>
  <c r="JVH3" i="21"/>
  <c r="JTD4" i="21"/>
  <c r="JUS4" i="21"/>
  <c r="JTD7" i="21"/>
  <c r="JVK4" i="21"/>
  <c r="JUW5" i="21"/>
  <c r="JTD6" i="21"/>
  <c r="JVH4" i="21"/>
  <c r="JUS5" i="21"/>
  <c r="JTD13" i="21"/>
  <c r="JVH6" i="21"/>
  <c r="JUS7" i="21"/>
  <c r="JVH24" i="21"/>
  <c r="JUS25" i="21"/>
  <c r="JVK17" i="21"/>
  <c r="JUW18" i="21"/>
  <c r="JVH22" i="21"/>
  <c r="JUS23" i="21"/>
  <c r="JVK25" i="21"/>
  <c r="JUW26" i="21"/>
  <c r="JVH21" i="21"/>
  <c r="JUS22" i="21"/>
  <c r="JTG6" i="21" l="1"/>
  <c r="JTF6" i="21"/>
  <c r="JTI6" i="21"/>
  <c r="JTE6" i="21"/>
  <c r="JTH6" i="21"/>
  <c r="JTG28" i="21"/>
  <c r="JTF28" i="21"/>
  <c r="JTE28" i="21"/>
  <c r="JTH28" i="21"/>
  <c r="JTI28" i="21"/>
  <c r="JTE12" i="21"/>
  <c r="JTH12" i="21"/>
  <c r="JTG12" i="21"/>
  <c r="JTF12" i="21"/>
  <c r="JTI12" i="21"/>
  <c r="JTI19" i="21"/>
  <c r="JTH19" i="21"/>
  <c r="JTE19" i="21"/>
  <c r="JTG19" i="21"/>
  <c r="JTF19" i="21"/>
  <c r="JTE13" i="21"/>
  <c r="JTG13" i="21"/>
  <c r="JTF13" i="21"/>
  <c r="JTI13" i="21"/>
  <c r="JTH13" i="21"/>
  <c r="JTI4" i="21"/>
  <c r="JTE4" i="21"/>
  <c r="JTG4" i="21"/>
  <c r="JTF4" i="21"/>
  <c r="JTH4" i="21"/>
  <c r="JTI5" i="21"/>
  <c r="JTG5" i="21"/>
  <c r="JTF5" i="21"/>
  <c r="JTH5" i="21"/>
  <c r="JTE5" i="21"/>
  <c r="JTF21" i="21"/>
  <c r="JTH21" i="21"/>
  <c r="JTG21" i="21"/>
  <c r="JTE21" i="21"/>
  <c r="JTI21" i="21"/>
  <c r="JTH20" i="21"/>
  <c r="JTG20" i="21"/>
  <c r="JTI20" i="21"/>
  <c r="JTF20" i="21"/>
  <c r="JTE20" i="21"/>
  <c r="JTH18" i="21"/>
  <c r="JTI18" i="21"/>
  <c r="JTG18" i="21"/>
  <c r="JTE18" i="21"/>
  <c r="JTF18" i="21"/>
  <c r="JTF26" i="21"/>
  <c r="JTE26" i="21"/>
  <c r="JTI26" i="21"/>
  <c r="JTG26" i="21"/>
  <c r="JTH26" i="21"/>
  <c r="JTF27" i="21"/>
  <c r="JTG27" i="21"/>
  <c r="JTE27" i="21"/>
  <c r="JTH27" i="21"/>
  <c r="JTI27" i="21"/>
  <c r="JTH14" i="21"/>
  <c r="JTG14" i="21"/>
  <c r="JTF14" i="21"/>
  <c r="JTI14" i="21"/>
  <c r="JTE14" i="21"/>
  <c r="JTE7" i="21"/>
  <c r="JTH7" i="21"/>
  <c r="JTG7" i="21"/>
  <c r="JTF7" i="21"/>
  <c r="JTI7" i="21"/>
  <c r="JTE11" i="21"/>
  <c r="JTG11" i="21"/>
  <c r="JTF11" i="21"/>
  <c r="JTI11" i="21"/>
  <c r="JTH11" i="21"/>
  <c r="JTH25" i="21"/>
  <c r="JTF25" i="21"/>
  <c r="JTG25" i="21"/>
  <c r="JTI25" i="21"/>
  <c r="JTE25" i="21"/>
  <c r="JTJ4" i="21" l="1"/>
  <c r="JTJ6" i="21"/>
  <c r="JTJ27" i="21"/>
  <c r="JTK27" i="21"/>
  <c r="JTJ5" i="21"/>
  <c r="JTJ12" i="21"/>
  <c r="JTK14" i="21"/>
  <c r="JTK20" i="21"/>
  <c r="JTJ20" i="21"/>
  <c r="JTJ13" i="21"/>
  <c r="JTJ19" i="21"/>
  <c r="JTK7" i="21"/>
  <c r="JTK4" i="21"/>
  <c r="JTK12" i="21"/>
  <c r="JTJ14" i="21"/>
  <c r="JTJ7" i="21"/>
  <c r="JTJ26" i="21"/>
  <c r="JTJ21" i="21"/>
  <c r="JTJ28" i="21"/>
  <c r="JTK19" i="21"/>
  <c r="JTK28" i="21"/>
  <c r="JTK25" i="21"/>
  <c r="JTJ25" i="21"/>
  <c r="JTJ18" i="21"/>
  <c r="JTK21" i="21"/>
  <c r="JTK5" i="21"/>
  <c r="JTJ11" i="21"/>
  <c r="JTK11" i="21"/>
  <c r="JTK26" i="21"/>
  <c r="JTK18" i="21"/>
  <c r="JTK13" i="21"/>
  <c r="JTK6" i="21"/>
  <c r="JTP6" i="21" l="1"/>
  <c r="JTM20" i="21"/>
  <c r="JTM27" i="21"/>
  <c r="JTO7" i="21"/>
  <c r="JTN5" i="21"/>
  <c r="JTM4" i="21"/>
  <c r="JTM6" i="21"/>
  <c r="JTN14" i="21"/>
  <c r="JTN12" i="21"/>
  <c r="JTO14" i="21"/>
  <c r="JTN13" i="21"/>
  <c r="JTM11" i="21"/>
  <c r="JTO12" i="21"/>
  <c r="JTO13" i="21"/>
  <c r="JTP14" i="21"/>
  <c r="JTP13" i="21"/>
  <c r="JTP11" i="21"/>
  <c r="JTN11" i="21"/>
  <c r="JTP12" i="21"/>
  <c r="JTO11" i="21"/>
  <c r="JTM21" i="21"/>
  <c r="JTM28" i="21"/>
  <c r="JTM26" i="21"/>
  <c r="JTO6" i="21"/>
  <c r="JTP5" i="21"/>
  <c r="JTM13" i="21"/>
  <c r="JTN18" i="21"/>
  <c r="JTP20" i="21"/>
  <c r="JTO18" i="21"/>
  <c r="JTO21" i="21"/>
  <c r="JTP21" i="21"/>
  <c r="JTO19" i="21"/>
  <c r="JTM18" i="21"/>
  <c r="JTP19" i="21"/>
  <c r="JTN21" i="21"/>
  <c r="JTN19" i="21"/>
  <c r="JTP18" i="21"/>
  <c r="JTN20" i="21"/>
  <c r="JTO20" i="21"/>
  <c r="JTM14" i="21"/>
  <c r="JTM5" i="21"/>
  <c r="JTM19" i="21"/>
  <c r="JTM7" i="21"/>
  <c r="JTP7" i="21"/>
  <c r="JTO4" i="21"/>
  <c r="JTN6" i="21"/>
  <c r="JTO5" i="21"/>
  <c r="JTO27" i="21"/>
  <c r="JTN28" i="21"/>
  <c r="JTN27" i="21"/>
  <c r="JTN26" i="21"/>
  <c r="JTO28" i="21"/>
  <c r="JTM25" i="21"/>
  <c r="JTN25" i="21"/>
  <c r="JTP28" i="21"/>
  <c r="JTO26" i="21"/>
  <c r="JTP27" i="21"/>
  <c r="JTP26" i="21"/>
  <c r="JTO25" i="21"/>
  <c r="JTP25" i="21"/>
  <c r="JTM12" i="21"/>
  <c r="JTP4" i="21"/>
  <c r="JTN4" i="21"/>
  <c r="JTN7" i="21"/>
  <c r="JTC12" i="21" l="1"/>
  <c r="JTC14" i="21"/>
  <c r="JTC13" i="21"/>
  <c r="JTC26" i="21"/>
  <c r="JTC20" i="21"/>
  <c r="JTC27" i="21"/>
  <c r="JTC25" i="21"/>
  <c r="JTC4" i="21"/>
  <c r="JTC7" i="21"/>
  <c r="JTC28" i="21"/>
  <c r="JTC21" i="21"/>
  <c r="JTC6" i="21"/>
  <c r="JTC19" i="21"/>
  <c r="JTC5" i="21"/>
  <c r="JTC18" i="21"/>
  <c r="JTC11" i="21"/>
  <c r="JTR20" i="21" l="1"/>
  <c r="JTU20" i="21" s="1"/>
  <c r="JTR19" i="21"/>
  <c r="JTU19" i="21" s="1"/>
  <c r="JTR18" i="21"/>
  <c r="JTU18" i="21" s="1"/>
  <c r="JTR21" i="21"/>
  <c r="JTU21" i="21" s="1"/>
  <c r="JTR27" i="21"/>
  <c r="JTU27" i="21" s="1"/>
  <c r="JTR28" i="21"/>
  <c r="JTU28" i="21" s="1"/>
  <c r="JTR26" i="21"/>
  <c r="JTU26" i="21" s="1"/>
  <c r="JTR25" i="21"/>
  <c r="JTU25" i="21" s="1"/>
  <c r="JTR14" i="21"/>
  <c r="JTU14" i="21" s="1"/>
  <c r="JTR11" i="21"/>
  <c r="JTU11" i="21" s="1"/>
  <c r="JTR13" i="21"/>
  <c r="JTU13" i="21" s="1"/>
  <c r="JTR12" i="21"/>
  <c r="JTU12" i="21" s="1"/>
  <c r="JTR7" i="21"/>
  <c r="JTU7" i="21" s="1"/>
  <c r="JTR4" i="21"/>
  <c r="JTU4" i="21" s="1"/>
  <c r="JTR6" i="21"/>
  <c r="JTU6" i="21" s="1"/>
  <c r="JTR5" i="21"/>
  <c r="JTU5" i="21" s="1"/>
  <c r="N51" i="22"/>
  <c r="N53" i="22" s="1"/>
  <c r="H50" i="22"/>
  <c r="H53" i="22"/>
  <c r="JTY4" i="21" l="1"/>
  <c r="JTT4" i="21"/>
  <c r="JTX4" i="21"/>
  <c r="JTW4" i="21"/>
  <c r="JTS4" i="21"/>
  <c r="JTV4" i="21"/>
  <c r="JTY13" i="21"/>
  <c r="JTX13" i="21"/>
  <c r="JTT13" i="21"/>
  <c r="JTV13" i="21"/>
  <c r="JTW13" i="21"/>
  <c r="JTS13" i="21"/>
  <c r="JTS28" i="21"/>
  <c r="JTX28" i="21"/>
  <c r="JTV28" i="21"/>
  <c r="JTW28" i="21"/>
  <c r="JTT28" i="21"/>
  <c r="JTY28" i="21"/>
  <c r="JTT18" i="21"/>
  <c r="JTS18" i="21"/>
  <c r="JTV18" i="21"/>
  <c r="JTW18" i="21"/>
  <c r="JTY18" i="21"/>
  <c r="JTX18" i="21"/>
  <c r="JTT7" i="21"/>
  <c r="JTW7" i="21"/>
  <c r="JTY7" i="21"/>
  <c r="JTS7" i="21"/>
  <c r="JTX7" i="21"/>
  <c r="JTV7" i="21"/>
  <c r="JTX11" i="21"/>
  <c r="JTV11" i="21"/>
  <c r="JTT11" i="21"/>
  <c r="JTW11" i="21"/>
  <c r="JTY11" i="21"/>
  <c r="JTS11" i="21"/>
  <c r="JTS27" i="21"/>
  <c r="JTX27" i="21"/>
  <c r="JTV27" i="21"/>
  <c r="JTY27" i="21"/>
  <c r="JTW27" i="21"/>
  <c r="JTT27" i="21"/>
  <c r="JTX19" i="21"/>
  <c r="JTV19" i="21"/>
  <c r="JTT19" i="21"/>
  <c r="JTW19" i="21"/>
  <c r="JTY19" i="21"/>
  <c r="JTS19" i="21"/>
  <c r="JTY5" i="21"/>
  <c r="JTW5" i="21"/>
  <c r="JTX5" i="21"/>
  <c r="JTS5" i="21"/>
  <c r="JTT5" i="21"/>
  <c r="JTV5" i="21"/>
  <c r="JTX14" i="21"/>
  <c r="JTW14" i="21"/>
  <c r="JTT14" i="21"/>
  <c r="JTS14" i="21"/>
  <c r="JTV14" i="21"/>
  <c r="JTY14" i="21"/>
  <c r="JTW25" i="21"/>
  <c r="JTX25" i="21"/>
  <c r="JTS25" i="21"/>
  <c r="JTT25" i="21"/>
  <c r="JTV25" i="21"/>
  <c r="JTY25" i="21"/>
  <c r="JTT20" i="21"/>
  <c r="JTV20" i="21"/>
  <c r="JTW20" i="21"/>
  <c r="JTS20" i="21"/>
  <c r="JTY20" i="21"/>
  <c r="JTX20" i="21"/>
  <c r="JTV6" i="21"/>
  <c r="JTY6" i="21"/>
  <c r="JTW6" i="21"/>
  <c r="JTX6" i="21"/>
  <c r="JTS6" i="21"/>
  <c r="JTT6" i="21"/>
  <c r="JTX12" i="21"/>
  <c r="JTT12" i="21"/>
  <c r="JTS12" i="21"/>
  <c r="JTW12" i="21"/>
  <c r="JTY12" i="21"/>
  <c r="JTV12" i="21"/>
  <c r="JTW26" i="21"/>
  <c r="JTY26" i="21"/>
  <c r="JTS26" i="21"/>
  <c r="JTX26" i="21"/>
  <c r="JTV26" i="21"/>
  <c r="JTT26" i="21"/>
  <c r="JTY21" i="21"/>
  <c r="JTX21" i="21"/>
  <c r="JTT21" i="21"/>
  <c r="JTS21" i="21"/>
  <c r="JTW21" i="21"/>
  <c r="JTV21" i="21"/>
  <c r="V50" i="22"/>
  <c r="Z51" i="22"/>
  <c r="V52" i="22"/>
  <c r="V53" i="22"/>
  <c r="JUA27" i="21" l="1"/>
  <c r="JUA20" i="21"/>
  <c r="JUA28" i="21"/>
  <c r="JUA4" i="21"/>
  <c r="JUA5" i="21"/>
  <c r="JUA13" i="21"/>
  <c r="JUA14" i="21"/>
  <c r="JUA7" i="21"/>
  <c r="JUA26" i="21"/>
  <c r="JUA25" i="21"/>
  <c r="JUA19" i="21"/>
  <c r="JUA18" i="21"/>
  <c r="JUA21" i="21"/>
  <c r="JUA6" i="21"/>
  <c r="JUA12" i="21"/>
  <c r="JUA11" i="21"/>
  <c r="Z53" i="22"/>
  <c r="JVC24" i="21" l="1"/>
  <c r="JVA10" i="21"/>
  <c r="JVF19" i="21"/>
  <c r="JVD24" i="21"/>
  <c r="JVA5" i="21"/>
  <c r="JVD6" i="21"/>
  <c r="JVC12" i="21"/>
  <c r="JVD23" i="21"/>
  <c r="JVA9" i="21"/>
  <c r="JVA6" i="21"/>
  <c r="JVC4" i="21"/>
  <c r="JVD27" i="21"/>
  <c r="JVC16" i="21"/>
  <c r="JVA21" i="21"/>
  <c r="JVC21" i="21"/>
  <c r="JVC27" i="21"/>
  <c r="JVF12" i="21"/>
  <c r="JVC8" i="21"/>
  <c r="JVF18" i="21"/>
  <c r="JVF9" i="21"/>
  <c r="JVF15" i="21"/>
  <c r="JVC23" i="21"/>
  <c r="JVF14" i="21"/>
  <c r="JVA18" i="21"/>
  <c r="JVC19" i="21"/>
  <c r="JVF25" i="21"/>
  <c r="JVA4" i="21"/>
  <c r="JVF21" i="21"/>
  <c r="JVA23" i="21"/>
  <c r="JVF24" i="21"/>
  <c r="JVC14" i="21"/>
  <c r="JVA14" i="21"/>
  <c r="JVF4" i="21"/>
  <c r="JVF20" i="21"/>
  <c r="JVF13" i="21"/>
  <c r="JVF7" i="21"/>
  <c r="JVA22" i="21"/>
  <c r="JVF26" i="21"/>
  <c r="JVA27" i="21"/>
  <c r="JVD13" i="21"/>
  <c r="JVF27" i="21"/>
  <c r="JVD8" i="21"/>
  <c r="JVC13" i="21"/>
  <c r="JVC6" i="21"/>
  <c r="JVA24" i="21"/>
  <c r="JVD7" i="21"/>
  <c r="JVD17" i="21"/>
  <c r="JVC26" i="21"/>
  <c r="JVD26" i="21"/>
  <c r="JVF16" i="21"/>
  <c r="JVF11" i="21"/>
  <c r="JVD20" i="21"/>
  <c r="JVF5" i="21"/>
  <c r="JVD15" i="21"/>
  <c r="JVD5" i="21"/>
  <c r="JVA19" i="21"/>
  <c r="JVF22" i="21"/>
  <c r="JVA20" i="21"/>
  <c r="JVD12" i="21"/>
  <c r="JVA13" i="21"/>
  <c r="JVA12" i="21"/>
  <c r="JVD10" i="21"/>
  <c r="JVD22" i="21"/>
  <c r="JVC20" i="21"/>
  <c r="JVD14" i="21"/>
  <c r="JVD16" i="21"/>
  <c r="JVF6" i="21"/>
  <c r="JVA15" i="21"/>
  <c r="JVD9" i="21"/>
  <c r="JVD4" i="21"/>
  <c r="JVD25" i="21"/>
  <c r="JVD11" i="21"/>
  <c r="JVD21" i="21"/>
  <c r="JVF23" i="21"/>
  <c r="JVC7" i="21"/>
  <c r="JVC10" i="21"/>
  <c r="JVA8" i="21"/>
  <c r="JVD18" i="21"/>
  <c r="JVF8" i="21"/>
  <c r="JVA7" i="21"/>
  <c r="JVC22" i="21"/>
  <c r="JVC17" i="21"/>
  <c r="JVA25" i="21"/>
  <c r="JVA16" i="21"/>
  <c r="JVC11" i="21"/>
  <c r="JVD19" i="21"/>
  <c r="JVC9" i="21"/>
  <c r="JVC15" i="21"/>
  <c r="JVC25" i="21"/>
  <c r="JVA26" i="21"/>
  <c r="JVA17" i="21"/>
  <c r="JVC18" i="21"/>
  <c r="JVA11" i="21"/>
  <c r="JVC5" i="21"/>
  <c r="JVF10" i="21"/>
  <c r="JVF17" i="21"/>
  <c r="JVE4" i="21"/>
  <c r="JVB22" i="21"/>
  <c r="JVB6" i="21"/>
  <c r="JVB13" i="21"/>
  <c r="JVB5" i="21"/>
  <c r="JVE9" i="21"/>
  <c r="JVE6" i="21"/>
  <c r="JVB26" i="21"/>
  <c r="JVB19" i="21"/>
  <c r="JVE20" i="21"/>
  <c r="JVE27" i="21"/>
  <c r="JVE25" i="21"/>
  <c r="JVE5" i="21"/>
  <c r="JVE11" i="21"/>
  <c r="JVE10" i="21"/>
  <c r="JVB12" i="21"/>
  <c r="JVB21" i="21"/>
  <c r="JVE26" i="21"/>
  <c r="JVE21" i="21"/>
  <c r="JVB15" i="21"/>
  <c r="JVE19" i="21"/>
  <c r="JVB27" i="21"/>
  <c r="JVE22" i="21"/>
  <c r="JVE23" i="21"/>
  <c r="JVB7" i="21"/>
  <c r="JVB4" i="21"/>
  <c r="JVE17" i="21"/>
  <c r="JVE24" i="21"/>
  <c r="JVE12" i="21"/>
  <c r="JVE8" i="21"/>
  <c r="JVE15" i="21"/>
  <c r="JVB18" i="21"/>
  <c r="JVB23" i="21"/>
  <c r="JVB11" i="21"/>
  <c r="JVB9" i="21"/>
  <c r="JVB24" i="21"/>
  <c r="JVB8" i="21"/>
  <c r="JVB20" i="21"/>
  <c r="JVE13" i="21"/>
  <c r="JVB10" i="21"/>
  <c r="JVB14" i="21"/>
  <c r="JVE7" i="21"/>
  <c r="JVB17" i="21"/>
  <c r="JVB25" i="21"/>
  <c r="JVB16" i="21"/>
  <c r="JVE18" i="21"/>
  <c r="JVE14" i="21"/>
  <c r="JVE16" i="21"/>
  <c r="JUD11" i="21" l="1"/>
  <c r="JUD7" i="21"/>
  <c r="JUD25" i="21"/>
  <c r="JUB11" i="21"/>
  <c r="JUB25" i="21"/>
  <c r="JUB7" i="21"/>
  <c r="JUF7" i="21"/>
  <c r="JUE11" i="21"/>
  <c r="JUE7" i="21"/>
  <c r="JUF11" i="21"/>
  <c r="JUF25" i="21"/>
  <c r="JUC7" i="21"/>
  <c r="JUH7" i="21" s="1"/>
  <c r="JUC25" i="21"/>
  <c r="JUH25" i="21" s="1"/>
  <c r="JUD4" i="21"/>
  <c r="JUC13" i="21"/>
  <c r="JUB4" i="21"/>
  <c r="JUC11" i="21"/>
  <c r="JUE4" i="21"/>
  <c r="JUE12" i="21"/>
  <c r="JUD12" i="21"/>
  <c r="JUF4" i="21"/>
  <c r="JUB19" i="21"/>
  <c r="JUB20" i="21"/>
  <c r="JUF5" i="21"/>
  <c r="JUD18" i="21"/>
  <c r="JUF21" i="21"/>
  <c r="JUC6" i="21"/>
  <c r="JUE28" i="21"/>
  <c r="JUD13" i="21"/>
  <c r="JUB14" i="21"/>
  <c r="JUE26" i="21"/>
  <c r="JUF12" i="21"/>
  <c r="JUC27" i="21"/>
  <c r="JUC4" i="21"/>
  <c r="JUD19" i="21"/>
  <c r="JUF20" i="21"/>
  <c r="JUC20" i="21"/>
  <c r="JUC5" i="21"/>
  <c r="JUE18" i="21"/>
  <c r="JUB21" i="21"/>
  <c r="JUE21" i="21"/>
  <c r="JUD6" i="21"/>
  <c r="JUF6" i="21"/>
  <c r="JUD28" i="21"/>
  <c r="JUB13" i="21"/>
  <c r="JUH13" i="21" s="1"/>
  <c r="JUC14" i="21"/>
  <c r="JUF26" i="21"/>
  <c r="JUB12" i="21"/>
  <c r="JUE25" i="21"/>
  <c r="JUG25" i="21" s="1"/>
  <c r="JUE19" i="21"/>
  <c r="JUF19" i="21"/>
  <c r="JUE20" i="21"/>
  <c r="JUB5" i="21"/>
  <c r="JUH5" i="21" s="1"/>
  <c r="JUD5" i="21"/>
  <c r="JUB18" i="21"/>
  <c r="JUC21" i="21"/>
  <c r="JUE6" i="21"/>
  <c r="JUF28" i="21"/>
  <c r="JUF13" i="21"/>
  <c r="JUF14" i="21"/>
  <c r="JUD14" i="21"/>
  <c r="JUC26" i="21"/>
  <c r="JUE27" i="21"/>
  <c r="JUB27" i="21"/>
  <c r="JUH27" i="21" s="1"/>
  <c r="JUD27" i="21"/>
  <c r="JUF27" i="21"/>
  <c r="JUC19" i="21"/>
  <c r="JUD20" i="21"/>
  <c r="JUE5" i="21"/>
  <c r="JUC18" i="21"/>
  <c r="JUF18" i="21"/>
  <c r="JUD21" i="21"/>
  <c r="JUB6" i="21"/>
  <c r="JUH6" i="21" s="1"/>
  <c r="JUC28" i="21"/>
  <c r="JUB28" i="21"/>
  <c r="JUE13" i="21"/>
  <c r="JUE14" i="21"/>
  <c r="JUB26" i="21"/>
  <c r="JUD26" i="21"/>
  <c r="JUC12" i="21"/>
  <c r="JUG12" i="21" l="1"/>
  <c r="JUH4" i="21"/>
  <c r="JUH11" i="21"/>
  <c r="JUG14" i="21"/>
  <c r="JUG6" i="21"/>
  <c r="JUG7" i="21"/>
  <c r="JUG5" i="21"/>
  <c r="JUG11" i="21"/>
  <c r="JUG13" i="21"/>
  <c r="JUG4" i="21"/>
  <c r="JUJ7" i="21" s="1"/>
  <c r="JUG27" i="21"/>
  <c r="JUH28" i="21"/>
  <c r="JUI6" i="21"/>
  <c r="JUL7" i="21"/>
  <c r="JUK4" i="21"/>
  <c r="JUK7" i="21"/>
  <c r="JUI4" i="21"/>
  <c r="JUI7" i="21"/>
  <c r="JUH21" i="21"/>
  <c r="JUH19" i="21"/>
  <c r="JUI5" i="21"/>
  <c r="JUG19" i="21"/>
  <c r="JUG18" i="21"/>
  <c r="JUG28" i="21"/>
  <c r="JUG21" i="21"/>
  <c r="JUH20" i="21"/>
  <c r="JUG26" i="21"/>
  <c r="JUH26" i="21"/>
  <c r="JUH18" i="21"/>
  <c r="JUH12" i="21"/>
  <c r="JUG20" i="21"/>
  <c r="JUH14" i="21"/>
  <c r="JUK6" i="21" l="1"/>
  <c r="JUK5" i="21"/>
  <c r="JUJ5" i="21"/>
  <c r="JUL4" i="21"/>
  <c r="JUL5" i="21"/>
  <c r="JTZ5" i="21" s="1"/>
  <c r="JUJ6" i="21"/>
  <c r="JUL6" i="21"/>
  <c r="JUJ4" i="21"/>
  <c r="JUI14" i="21"/>
  <c r="JUJ27" i="21"/>
  <c r="JUL12" i="21"/>
  <c r="JUK25" i="21"/>
  <c r="JUI13" i="21"/>
  <c r="JUJ28" i="21"/>
  <c r="JUJ13" i="21"/>
  <c r="JUK13" i="21"/>
  <c r="JUJ12" i="21"/>
  <c r="JUI26" i="21"/>
  <c r="JUJ25" i="21"/>
  <c r="JUL27" i="21"/>
  <c r="JUK28" i="21"/>
  <c r="JUI12" i="21"/>
  <c r="JUL14" i="21"/>
  <c r="JUJ14" i="21"/>
  <c r="JUI11" i="21"/>
  <c r="JTZ7" i="21"/>
  <c r="JUN7" i="21"/>
  <c r="JUP7" i="21" s="1"/>
  <c r="JUK11" i="21"/>
  <c r="JUK14" i="21"/>
  <c r="JUL21" i="21"/>
  <c r="JUL18" i="21"/>
  <c r="JUJ20" i="21"/>
  <c r="JUK19" i="21"/>
  <c r="JUK21" i="21"/>
  <c r="JUK18" i="21"/>
  <c r="JUL20" i="21"/>
  <c r="JUJ19" i="21"/>
  <c r="JUJ18" i="21"/>
  <c r="JUJ21" i="21"/>
  <c r="JUI18" i="21"/>
  <c r="JUK20" i="21"/>
  <c r="JUL19" i="21"/>
  <c r="JUL26" i="21"/>
  <c r="JUK26" i="21"/>
  <c r="JUJ26" i="21"/>
  <c r="JUI25" i="21"/>
  <c r="JUL28" i="21"/>
  <c r="JUI20" i="21"/>
  <c r="JUI19" i="21"/>
  <c r="JUI21" i="21"/>
  <c r="JUK27" i="21"/>
  <c r="JUL11" i="21"/>
  <c r="JUJ11" i="21"/>
  <c r="JUL13" i="21"/>
  <c r="JUK12" i="21"/>
  <c r="JUI27" i="21"/>
  <c r="JUI28" i="21"/>
  <c r="JUL25" i="21"/>
  <c r="JTZ4" i="21"/>
  <c r="JTQ4" i="21" s="1"/>
  <c r="JUN4" i="21"/>
  <c r="JUP4" i="21" s="1"/>
  <c r="JUO4" i="21" s="1"/>
  <c r="JTZ6" i="21"/>
  <c r="JUN6" i="21"/>
  <c r="JUP6" i="21" s="1"/>
  <c r="JUN5" i="21" l="1"/>
  <c r="JUP5" i="21" s="1"/>
  <c r="JUO5" i="21" s="1"/>
  <c r="JUO6" i="21" s="1"/>
  <c r="JUO7" i="21" s="1"/>
  <c r="JTQ5" i="21"/>
  <c r="JUN14" i="21"/>
  <c r="JUP14" i="21" s="1"/>
  <c r="JTQ6" i="21"/>
  <c r="JTQ7" i="21"/>
  <c r="JUN13" i="21"/>
  <c r="JUP13" i="21" s="1"/>
  <c r="JUN28" i="21"/>
  <c r="JUP28" i="21" s="1"/>
  <c r="JTZ14" i="21"/>
  <c r="JUN20" i="21"/>
  <c r="JUP20" i="21" s="1"/>
  <c r="JTZ20" i="21"/>
  <c r="JTZ11" i="21"/>
  <c r="JUN11" i="21"/>
  <c r="JUP11" i="21" s="1"/>
  <c r="JUO11" i="21" s="1"/>
  <c r="JTZ28" i="21"/>
  <c r="JTZ18" i="21"/>
  <c r="JTQ18" i="21" s="1"/>
  <c r="JUN18" i="21"/>
  <c r="JUP18" i="21" s="1"/>
  <c r="JUO18" i="21" s="1"/>
  <c r="JTZ13" i="21"/>
  <c r="JTZ27" i="21"/>
  <c r="JUN27" i="21"/>
  <c r="JUP27" i="21" s="1"/>
  <c r="JTZ21" i="21"/>
  <c r="JUN21" i="21"/>
  <c r="JUP21" i="21" s="1"/>
  <c r="JTZ26" i="21"/>
  <c r="JUN26" i="21"/>
  <c r="JUP26" i="21" s="1"/>
  <c r="JTZ19" i="21"/>
  <c r="JUN19" i="21"/>
  <c r="JUP19" i="21" s="1"/>
  <c r="JTQ28" i="21"/>
  <c r="JTZ25" i="21"/>
  <c r="JUN25" i="21"/>
  <c r="JUP25" i="21" s="1"/>
  <c r="JUO25" i="21" s="1"/>
  <c r="JUN12" i="21"/>
  <c r="JUP12" i="21" s="1"/>
  <c r="JUO12" i="21" s="1"/>
  <c r="JUO13" i="21" s="1"/>
  <c r="JUO14" i="21" s="1"/>
  <c r="JTZ12" i="21"/>
  <c r="JTQ27" i="21" l="1"/>
  <c r="JTQ20" i="21"/>
  <c r="JTQ21" i="21"/>
  <c r="JTQ26" i="21"/>
  <c r="JTQ14" i="21"/>
  <c r="H38" i="22"/>
  <c r="JTQ13" i="21"/>
  <c r="N38" i="22"/>
  <c r="N47" i="22" s="1"/>
  <c r="JTQ25" i="21"/>
  <c r="H41" i="22" s="1"/>
  <c r="H46" i="22" s="1"/>
  <c r="V46" i="22" s="1"/>
  <c r="JTQ12" i="21"/>
  <c r="JTQ19" i="21"/>
  <c r="H40" i="22" s="1"/>
  <c r="H48" i="22" s="1"/>
  <c r="V48" i="22" s="1"/>
  <c r="JTQ11" i="21"/>
  <c r="JUO19" i="21"/>
  <c r="JUO20" i="21" s="1"/>
  <c r="JUO21" i="21" s="1"/>
  <c r="N52" i="22"/>
  <c r="Z52" i="22" s="1"/>
  <c r="JUO26" i="21"/>
  <c r="JUO27" i="21" s="1"/>
  <c r="JUO28" i="21" s="1"/>
  <c r="H49" i="22" l="1"/>
  <c r="V49" i="22" s="1"/>
  <c r="Z47" i="22"/>
  <c r="N41" i="22"/>
  <c r="H39" i="22"/>
  <c r="H47" i="22" s="1"/>
  <c r="N39" i="22"/>
  <c r="N40" i="22"/>
  <c r="N46" i="22" s="1"/>
  <c r="Z46" i="22" s="1"/>
  <c r="N49" i="22" l="1"/>
  <c r="Z49" i="22" s="1"/>
  <c r="N48" i="22"/>
  <c r="Z48" i="22" s="1"/>
  <c r="V47" i="22"/>
</calcChain>
</file>

<file path=xl/sharedStrings.xml><?xml version="1.0" encoding="utf-8"?>
<sst xmlns="http://schemas.openxmlformats.org/spreadsheetml/2006/main" count="283" uniqueCount="60">
  <si>
    <t>Date</t>
  </si>
  <si>
    <t>Time</t>
  </si>
  <si>
    <t>-</t>
  </si>
  <si>
    <t>D</t>
  </si>
  <si>
    <t>F</t>
  </si>
  <si>
    <t>A</t>
  </si>
  <si>
    <t>Country</t>
  </si>
  <si>
    <t>English</t>
  </si>
  <si>
    <t>Group</t>
  </si>
  <si>
    <t>B</t>
  </si>
  <si>
    <t>C</t>
  </si>
  <si>
    <t>Winner</t>
  </si>
  <si>
    <t>Runner Up</t>
  </si>
  <si>
    <t>R. Musadya</t>
  </si>
  <si>
    <t>Mexico</t>
  </si>
  <si>
    <t>Argentina</t>
  </si>
  <si>
    <t>Brazil</t>
  </si>
  <si>
    <t>Colombia</t>
  </si>
  <si>
    <t>QF</t>
  </si>
  <si>
    <t>SF</t>
  </si>
  <si>
    <t>3rd</t>
  </si>
  <si>
    <t>Knock Out Stages</t>
  </si>
  <si>
    <t>Player Name</t>
  </si>
  <si>
    <t>Match</t>
  </si>
  <si>
    <t>PK</t>
  </si>
  <si>
    <t>FT</t>
  </si>
  <si>
    <t>CHAMPION</t>
  </si>
  <si>
    <t>&gt;&gt;</t>
  </si>
  <si>
    <t>Team Pick 1</t>
  </si>
  <si>
    <t>Team Pick 2</t>
  </si>
  <si>
    <t>© 2016 - exceltemplate.net</t>
  </si>
  <si>
    <t>Player No</t>
  </si>
  <si>
    <t>Team in Knock Out Round</t>
  </si>
  <si>
    <t>Tournament Real Score Table</t>
  </si>
  <si>
    <t>Player Score Prediction Table</t>
  </si>
  <si>
    <t>Score Prediciton</t>
  </si>
  <si>
    <t>TYPE SCORE PREDICTION IN SCORE BOXES BELOW</t>
  </si>
  <si>
    <t>Iraq</t>
  </si>
  <si>
    <t>Honduras</t>
  </si>
  <si>
    <t>Fiji</t>
  </si>
  <si>
    <t>Portugal</t>
  </si>
  <si>
    <t>Sweden</t>
  </si>
  <si>
    <t>Nigeria</t>
  </si>
  <si>
    <t>Japan</t>
  </si>
  <si>
    <t>Denmark</t>
  </si>
  <si>
    <t>Germany</t>
  </si>
  <si>
    <t>Algeria</t>
  </si>
  <si>
    <t>Korea Republic</t>
  </si>
  <si>
    <t>South Africa</t>
  </si>
  <si>
    <t>Mane Garrincha Stadium, Brasilia</t>
  </si>
  <si>
    <t>Olympic Stadium, Rio de Janeiro</t>
  </si>
  <si>
    <t>Fonte Nova Arena, Salvador</t>
  </si>
  <si>
    <t>Amazonia Arena, Manaus</t>
  </si>
  <si>
    <t>Mineirao, Belo Horizonte</t>
  </si>
  <si>
    <t>Corinthians Arena, Sao Paulo</t>
  </si>
  <si>
    <t>Maracana, Rio de janeiro</t>
  </si>
  <si>
    <t>Actual Scores</t>
  </si>
  <si>
    <t>Based on Real Matches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</si>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</sst>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h:mm;@"/>
    <numFmt numFmtId="165" formatCode="[$-409]d\-mmm;@"/>
    <numFmt numFmtId="166" formatCode="0_);\(0\)"/>
  </numFmts>
  <fonts count="21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 hidden="1"/>
    </xf>
    <xf numFmtId="37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166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7" fontId="2" fillId="0" borderId="0" xfId="1" applyNumberFormat="1" applyFont="1" applyFill="1" applyBorder="1" applyAlignment="1" applyProtection="1">
      <alignment horizontal="center" vertical="center"/>
      <protection hidden="1"/>
    </xf>
    <xf numFmtId="37" fontId="2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4" borderId="5" xfId="0" applyFont="1" applyFill="1" applyBorder="1" applyAlignment="1" applyProtection="1">
      <alignment vertical="center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0" fontId="5" fillId="8" borderId="9" xfId="0" applyFont="1" applyFill="1" applyBorder="1" applyAlignment="1" applyProtection="1">
      <alignment vertical="center"/>
      <protection hidden="1"/>
    </xf>
    <xf numFmtId="0" fontId="5" fillId="8" borderId="4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vertical="center"/>
      <protection hidden="1"/>
    </xf>
    <xf numFmtId="0" fontId="2" fillId="7" borderId="0" xfId="0" applyFont="1" applyFill="1" applyBorder="1" applyAlignment="1" applyProtection="1">
      <alignment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7" borderId="2" xfId="0" applyFont="1" applyFill="1" applyBorder="1" applyAlignment="1" applyProtection="1">
      <alignment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locked="0"/>
    </xf>
    <xf numFmtId="165" fontId="2" fillId="7" borderId="0" xfId="0" applyNumberFormat="1" applyFont="1" applyFill="1" applyBorder="1" applyAlignment="1" applyProtection="1">
      <alignment horizontal="right" vertical="center"/>
      <protection locked="0"/>
    </xf>
    <xf numFmtId="164" fontId="2" fillId="7" borderId="0" xfId="0" applyNumberFormat="1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right" vertical="center"/>
      <protection hidden="1"/>
    </xf>
    <xf numFmtId="0" fontId="2" fillId="7" borderId="0" xfId="0" quotePrefix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hidden="1"/>
    </xf>
    <xf numFmtId="165" fontId="2" fillId="7" borderId="0" xfId="0" applyNumberFormat="1" applyFont="1" applyFill="1" applyBorder="1" applyAlignment="1" applyProtection="1">
      <alignment horizontal="right" vertical="center"/>
      <protection hidden="1"/>
    </xf>
    <xf numFmtId="164" fontId="2" fillId="7" borderId="0" xfId="0" applyNumberFormat="1" applyFont="1" applyFill="1" applyBorder="1" applyAlignment="1" applyProtection="1">
      <alignment horizontal="right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locked="0" hidden="1"/>
    </xf>
    <xf numFmtId="0" fontId="3" fillId="7" borderId="0" xfId="0" applyFont="1" applyFill="1" applyAlignment="1" applyProtection="1">
      <alignment vertical="center"/>
      <protection hidden="1"/>
    </xf>
    <xf numFmtId="164" fontId="2" fillId="7" borderId="0" xfId="0" applyNumberFormat="1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vertical="center"/>
      <protection hidden="1"/>
    </xf>
    <xf numFmtId="0" fontId="2" fillId="7" borderId="8" xfId="0" applyFont="1" applyFill="1" applyBorder="1" applyAlignment="1" applyProtection="1">
      <alignment vertical="center"/>
      <protection hidden="1"/>
    </xf>
    <xf numFmtId="0" fontId="2" fillId="7" borderId="6" xfId="0" applyFont="1" applyFill="1" applyBorder="1" applyAlignment="1" applyProtection="1">
      <alignment vertical="center"/>
      <protection hidden="1"/>
    </xf>
    <xf numFmtId="0" fontId="2" fillId="7" borderId="7" xfId="0" applyFont="1" applyFill="1" applyBorder="1" applyAlignment="1" applyProtection="1">
      <alignment vertical="center"/>
      <protection hidden="1"/>
    </xf>
    <xf numFmtId="0" fontId="6" fillId="9" borderId="0" xfId="0" applyFont="1" applyFill="1" applyBorder="1" applyAlignment="1" applyProtection="1">
      <alignment vertical="center"/>
      <protection hidden="1"/>
    </xf>
    <xf numFmtId="0" fontId="3" fillId="9" borderId="0" xfId="0" applyFont="1" applyFill="1" applyBorder="1" applyAlignment="1" applyProtection="1">
      <alignment vertical="center"/>
      <protection hidden="1"/>
    </xf>
    <xf numFmtId="0" fontId="6" fillId="9" borderId="10" xfId="0" applyFont="1" applyFill="1" applyBorder="1" applyAlignment="1" applyProtection="1">
      <alignment horizontal="center" vertical="center"/>
      <protection hidden="1"/>
    </xf>
    <xf numFmtId="0" fontId="6" fillId="9" borderId="9" xfId="0" applyFont="1" applyFill="1" applyBorder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3" fillId="9" borderId="2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12" fillId="0" borderId="0" xfId="2" applyFont="1" applyFill="1" applyProtection="1">
      <protection hidden="1"/>
    </xf>
    <xf numFmtId="0" fontId="13" fillId="0" borderId="0" xfId="2" applyFont="1" applyFill="1" applyProtection="1">
      <protection hidden="1"/>
    </xf>
    <xf numFmtId="0" fontId="12" fillId="0" borderId="0" xfId="2" applyFont="1" applyFill="1" applyBorder="1" applyProtection="1">
      <protection hidden="1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Protection="1">
      <protection hidden="1"/>
    </xf>
    <xf numFmtId="0" fontId="12" fillId="0" borderId="0" xfId="2" applyFont="1" applyFill="1" applyBorder="1" applyAlignment="1" applyProtection="1">
      <protection hidden="1"/>
    </xf>
    <xf numFmtId="0" fontId="12" fillId="0" borderId="0" xfId="2" applyFont="1" applyFill="1" applyBorder="1" applyAlignment="1" applyProtection="1">
      <alignment horizontal="center"/>
      <protection hidden="1"/>
    </xf>
    <xf numFmtId="0" fontId="14" fillId="0" borderId="0" xfId="2" applyFont="1" applyFill="1" applyBorder="1" applyAlignment="1" applyProtection="1">
      <alignment vertical="center"/>
      <protection hidden="1"/>
    </xf>
    <xf numFmtId="0" fontId="13" fillId="0" borderId="0" xfId="2" applyFont="1" applyFill="1" applyBorder="1" applyAlignment="1" applyProtection="1">
      <alignment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0" fontId="12" fillId="0" borderId="0" xfId="2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alignment horizontal="center" vertical="center"/>
      <protection hidden="1"/>
    </xf>
    <xf numFmtId="164" fontId="12" fillId="0" borderId="0" xfId="2" applyNumberFormat="1" applyFont="1" applyFill="1" applyBorder="1" applyAlignment="1" applyProtection="1">
      <alignment horizontal="right" vertical="center"/>
      <protection hidden="1"/>
    </xf>
    <xf numFmtId="0" fontId="12" fillId="0" borderId="0" xfId="2" applyFont="1" applyFill="1" applyBorder="1" applyAlignment="1" applyProtection="1">
      <alignment horizontal="right" vertical="center"/>
      <protection hidden="1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/>
      <protection hidden="1"/>
    </xf>
    <xf numFmtId="0" fontId="3" fillId="9" borderId="0" xfId="0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3" applyFont="1"/>
    <xf numFmtId="0" fontId="17" fillId="0" borderId="0" xfId="3" applyFont="1"/>
    <xf numFmtId="0" fontId="19" fillId="0" borderId="0" xfId="4" applyFont="1"/>
    <xf numFmtId="0" fontId="16" fillId="0" borderId="0" xfId="3" applyFont="1" applyAlignment="1">
      <alignment horizontal="left"/>
    </xf>
    <xf numFmtId="0" fontId="16" fillId="0" borderId="0" xfId="3" applyFont="1" applyAlignment="1"/>
    <xf numFmtId="0" fontId="20" fillId="0" borderId="0" xfId="4" applyFont="1" applyAlignment="1">
      <alignment horizontal="left"/>
    </xf>
    <xf numFmtId="0" fontId="20" fillId="0" borderId="0" xfId="4" applyFont="1" applyAlignment="1"/>
    <xf numFmtId="0" fontId="15" fillId="0" borderId="0" xfId="3"/>
  </cellXfs>
  <cellStyles count="5">
    <cellStyle name="Comma" xfId="1" builtinId="3"/>
    <cellStyle name="Hyperlink" xfId="4" builtinId="8"/>
    <cellStyle name="Normal" xfId="0" builtinId="0"/>
    <cellStyle name="Normal 2" xfId="2"/>
    <cellStyle name="Normal 3" xfId="3"/>
  </cellStyles>
  <dxfs count="6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00FF"/>
      </font>
    </dxf>
    <dxf>
      <font>
        <color theme="1" tint="0.499984740745262"/>
      </font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color theme="1" tint="0.499984740745262"/>
      </font>
    </dxf>
    <dxf>
      <font>
        <b/>
        <i val="0"/>
        <color rgb="FF0000FF"/>
      </font>
    </dxf>
    <dxf>
      <font>
        <color theme="1" tint="0.499984740745262"/>
      </font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color theme="1" tint="0.499984740745262"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00FF"/>
      </font>
    </dxf>
    <dxf>
      <font>
        <color theme="1" tint="0.499984740745262"/>
      </font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color theme="1" tint="0.499984740745262"/>
      </font>
    </dxf>
    <dxf>
      <font>
        <b/>
        <i val="0"/>
        <color rgb="FF0000FF"/>
      </font>
    </dxf>
    <dxf>
      <font>
        <color theme="1" tint="0.499984740745262"/>
      </font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color theme="1" tint="0.499984740745262"/>
      </font>
    </dxf>
    <dxf>
      <font>
        <b/>
        <i val="0"/>
      </font>
      <fill>
        <patternFill>
          <bgColor theme="3" tint="0.79998168889431442"/>
        </patternFill>
      </fill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ZS80"/>
  <sheetViews>
    <sheetView showGridLines="0" zoomScale="70" zoomScaleNormal="70" workbookViewId="0">
      <selection activeCell="R31" sqref="R31"/>
    </sheetView>
  </sheetViews>
  <sheetFormatPr defaultColWidth="0" defaultRowHeight="12.6" x14ac:dyDescent="0.2"/>
  <cols>
    <col min="1" max="2" width="9.21875" style="96" bestFit="1" customWidth="1"/>
    <col min="3" max="3" width="9.109375" style="96" customWidth="1"/>
    <col min="4" max="4" width="9.33203125" style="96" bestFit="1" customWidth="1"/>
    <col min="5" max="5" width="9.109375" style="96" customWidth="1"/>
    <col min="6" max="6" width="9.33203125" style="96" bestFit="1" customWidth="1"/>
    <col min="7" max="7" width="9.109375" style="96" customWidth="1"/>
    <col min="8" max="8" width="9.21875" style="96" bestFit="1" customWidth="1"/>
    <col min="9" max="10" width="9.109375" style="96" customWidth="1"/>
    <col min="11" max="11" width="5.33203125" style="96" customWidth="1"/>
    <col min="12" max="12" width="9.5546875" style="96" bestFit="1" customWidth="1"/>
    <col min="13" max="13" width="3.5546875" style="96" bestFit="1" customWidth="1"/>
    <col min="14" max="15" width="3.44140625" style="96" bestFit="1" customWidth="1"/>
    <col min="16" max="18" width="7" style="96" bestFit="1" customWidth="1"/>
    <col min="19" max="19" width="5" style="96" bestFit="1" customWidth="1"/>
    <col min="20" max="20" width="3.5546875" style="96" bestFit="1" customWidth="1"/>
    <col min="21" max="21" width="2.33203125" style="96" bestFit="1" customWidth="1"/>
    <col min="22" max="22" width="2.6640625" style="96" customWidth="1"/>
    <col min="23" max="24" width="7" style="96" bestFit="1" customWidth="1"/>
    <col min="25" max="25" width="6.21875" style="96" bestFit="1" customWidth="1"/>
    <col min="26" max="26" width="10.109375" style="96" bestFit="1" customWidth="1"/>
    <col min="27" max="27" width="3.5546875" style="96" bestFit="1" customWidth="1"/>
    <col min="28" max="28" width="4.88671875" style="96" bestFit="1" customWidth="1"/>
    <col min="29" max="30" width="2.77734375" style="96" bestFit="1" customWidth="1"/>
    <col min="31" max="31" width="2.88671875" style="96" bestFit="1" customWidth="1"/>
    <col min="32" max="32" width="4.88671875" style="96" bestFit="1" customWidth="1"/>
    <col min="33" max="33" width="9.33203125" style="96" bestFit="1" customWidth="1"/>
    <col min="34" max="34" width="6.5546875" style="96" customWidth="1"/>
    <col min="35" max="35" width="9.33203125" style="96" customWidth="1"/>
    <col min="36" max="40" width="3.5546875" style="96" customWidth="1"/>
    <col min="41" max="41" width="4.88671875" style="96" customWidth="1"/>
    <col min="42" max="42" width="7" style="96" customWidth="1"/>
    <col min="43" max="46" width="6.21875" style="96" customWidth="1"/>
    <col min="47" max="47" width="6.109375" style="96" customWidth="1"/>
    <col min="48" max="49" width="6.21875" style="96" customWidth="1"/>
    <col min="50" max="50" width="12.109375" style="96" customWidth="1"/>
    <col min="51" max="51" width="9.33203125" style="96" customWidth="1"/>
    <col min="52" max="52" width="9.109375" style="96" customWidth="1"/>
    <col min="53" max="53" width="10.33203125" style="96" customWidth="1"/>
    <col min="54" max="54" width="9.88671875" style="96" customWidth="1"/>
    <col min="55" max="55" width="9.6640625" style="96" customWidth="1"/>
    <col min="56" max="56" width="10.109375" style="96" customWidth="1"/>
    <col min="57" max="57" width="11.33203125" style="96" customWidth="1"/>
    <col min="58" max="58" width="10.88671875" style="96" customWidth="1"/>
    <col min="59" max="59" width="10.6640625" style="96" customWidth="1"/>
    <col min="60" max="83" width="9.33203125" style="96" customWidth="1"/>
    <col min="84" max="84" width="5.33203125" style="96" customWidth="1"/>
    <col min="85" max="85" width="9.6640625" style="96" customWidth="1"/>
    <col min="86" max="87" width="3.5546875" style="96" customWidth="1"/>
    <col min="88" max="90" width="7" style="96" customWidth="1"/>
    <col min="91" max="91" width="5" style="96" customWidth="1"/>
    <col min="92" max="92" width="3.6640625" style="96" customWidth="1"/>
    <col min="93" max="93" width="3.5546875" style="96" customWidth="1"/>
    <col min="94" max="94" width="7" style="96" customWidth="1"/>
    <col min="95" max="95" width="2.6640625" style="96" customWidth="1"/>
    <col min="96" max="96" width="7" style="96" customWidth="1"/>
    <col min="97" max="98" width="6.21875" style="96" customWidth="1"/>
    <col min="99" max="99" width="10.109375" style="96" customWidth="1"/>
    <col min="100" max="100" width="4.77734375" style="96" customWidth="1"/>
    <col min="101" max="101" width="4.88671875" style="96" customWidth="1"/>
    <col min="102" max="103" width="2.77734375" style="96" customWidth="1"/>
    <col min="104" max="104" width="2.88671875" style="96" customWidth="1"/>
    <col min="105" max="105" width="4.88671875" style="96" customWidth="1"/>
    <col min="106" max="106" width="9.33203125" style="96" customWidth="1"/>
    <col min="107" max="107" width="6.5546875" style="96" customWidth="1"/>
    <col min="108" max="108" width="9.33203125" style="96" customWidth="1"/>
    <col min="109" max="109" width="3.5546875" style="96" customWidth="1"/>
    <col min="110" max="110" width="2.88671875" style="96" customWidth="1"/>
    <col min="111" max="111" width="2.6640625" style="96" customWidth="1"/>
    <col min="112" max="112" width="2.77734375" style="96" customWidth="1"/>
    <col min="113" max="113" width="4.77734375" style="96" customWidth="1"/>
    <col min="114" max="114" width="7" style="96" customWidth="1"/>
    <col min="115" max="118" width="6.21875" style="96" customWidth="1"/>
    <col min="119" max="119" width="6.109375" style="96" customWidth="1"/>
    <col min="120" max="122" width="6.21875" style="96" customWidth="1"/>
    <col min="123" max="123" width="12.109375" style="96" customWidth="1"/>
    <col min="124" max="124" width="9.21875" style="96" customWidth="1"/>
    <col min="125" max="125" width="9" style="96" customWidth="1"/>
    <col min="126" max="126" width="10.21875" style="96" customWidth="1"/>
    <col min="127" max="127" width="9.88671875" style="96" customWidth="1"/>
    <col min="128" max="128" width="9.6640625" style="96" customWidth="1"/>
    <col min="129" max="129" width="10" style="96" customWidth="1"/>
    <col min="130" max="130" width="11.21875" style="96" customWidth="1"/>
    <col min="131" max="131" width="10.88671875" style="96" customWidth="1"/>
    <col min="132" max="132" width="10.6640625" style="96" customWidth="1"/>
    <col min="133" max="138" width="9.109375" style="96" customWidth="1"/>
    <col min="139" max="139" width="9.33203125" style="96" customWidth="1"/>
    <col min="140" max="140" width="9.21875" style="96" customWidth="1"/>
    <col min="141" max="142" width="9.33203125" style="96" customWidth="1"/>
    <col min="143" max="143" width="9.21875" style="96" customWidth="1"/>
    <col min="144" max="144" width="9.109375" style="96" customWidth="1"/>
    <col min="145" max="155" width="9.33203125" style="96" customWidth="1"/>
    <col min="156" max="156" width="5.33203125" style="96" customWidth="1"/>
    <col min="157" max="157" width="9.6640625" style="96" customWidth="1"/>
    <col min="158" max="159" width="3.5546875" style="96" customWidth="1"/>
    <col min="160" max="162" width="7" style="96" customWidth="1"/>
    <col min="163" max="163" width="5" style="96" customWidth="1"/>
    <col min="164" max="164" width="3.6640625" style="96" customWidth="1"/>
    <col min="165" max="165" width="3.5546875" style="96" customWidth="1"/>
    <col min="166" max="166" width="7" style="96" customWidth="1"/>
    <col min="167" max="167" width="2.6640625" style="96" customWidth="1"/>
    <col min="168" max="168" width="7" style="96" customWidth="1"/>
    <col min="169" max="170" width="6.21875" style="96" customWidth="1"/>
    <col min="171" max="171" width="10.109375" style="96" customWidth="1"/>
    <col min="172" max="172" width="4.77734375" style="96" customWidth="1"/>
    <col min="173" max="173" width="4.88671875" style="96" customWidth="1"/>
    <col min="174" max="175" width="2.77734375" style="96" customWidth="1"/>
    <col min="176" max="176" width="2.88671875" style="96" customWidth="1"/>
    <col min="177" max="177" width="4.88671875" style="96" customWidth="1"/>
    <col min="178" max="178" width="9.33203125" style="96" customWidth="1"/>
    <col min="179" max="179" width="6.5546875" style="96" customWidth="1"/>
    <col min="180" max="180" width="9.33203125" style="96" customWidth="1"/>
    <col min="181" max="181" width="3.5546875" style="96" customWidth="1"/>
    <col min="182" max="182" width="2.88671875" style="96" customWidth="1"/>
    <col min="183" max="183" width="2.6640625" style="96" customWidth="1"/>
    <col min="184" max="184" width="2.77734375" style="96" customWidth="1"/>
    <col min="185" max="185" width="4.77734375" style="96" customWidth="1"/>
    <col min="186" max="186" width="7" style="96" customWidth="1"/>
    <col min="187" max="190" width="6.21875" style="96" customWidth="1"/>
    <col min="191" max="191" width="6.109375" style="96" customWidth="1"/>
    <col min="192" max="194" width="6.21875" style="96" customWidth="1"/>
    <col min="195" max="195" width="12.109375" style="96" customWidth="1"/>
    <col min="196" max="196" width="9.21875" style="96" customWidth="1"/>
    <col min="197" max="197" width="9" style="96" customWidth="1"/>
    <col min="198" max="198" width="10.21875" style="96" customWidth="1"/>
    <col min="199" max="199" width="9.88671875" style="96" customWidth="1"/>
    <col min="200" max="200" width="9.6640625" style="96" customWidth="1"/>
    <col min="201" max="201" width="10" style="96" customWidth="1"/>
    <col min="202" max="202" width="11.21875" style="96" customWidth="1"/>
    <col min="203" max="203" width="10.88671875" style="96" customWidth="1"/>
    <col min="204" max="204" width="10.6640625" style="96" customWidth="1"/>
    <col min="205" max="210" width="9.109375" style="96" customWidth="1"/>
    <col min="211" max="211" width="9.33203125" style="96" customWidth="1"/>
    <col min="212" max="212" width="9.21875" style="96" customWidth="1"/>
    <col min="213" max="214" width="9.33203125" style="96" customWidth="1"/>
    <col min="215" max="215" width="9.21875" style="96" customWidth="1"/>
    <col min="216" max="216" width="9.109375" style="96" customWidth="1"/>
    <col min="217" max="227" width="9.33203125" style="96" customWidth="1"/>
    <col min="228" max="228" width="5.33203125" style="96" customWidth="1"/>
    <col min="229" max="229" width="9.6640625" style="96" customWidth="1"/>
    <col min="230" max="231" width="3.5546875" style="96" customWidth="1"/>
    <col min="232" max="234" width="7" style="96" customWidth="1"/>
    <col min="235" max="235" width="5" style="96" customWidth="1"/>
    <col min="236" max="236" width="3.6640625" style="96" customWidth="1"/>
    <col min="237" max="237" width="3.5546875" style="96" customWidth="1"/>
    <col min="238" max="238" width="7" style="96" customWidth="1"/>
    <col min="239" max="239" width="2.6640625" style="96" customWidth="1"/>
    <col min="240" max="240" width="7" style="96" customWidth="1"/>
    <col min="241" max="242" width="6.21875" style="96" customWidth="1"/>
    <col min="243" max="243" width="10.109375" style="96" customWidth="1"/>
    <col min="244" max="244" width="4.77734375" style="96" customWidth="1"/>
    <col min="245" max="245" width="4.88671875" style="96" customWidth="1"/>
    <col min="246" max="247" width="2.77734375" style="96" customWidth="1"/>
    <col min="248" max="248" width="2.88671875" style="96" customWidth="1"/>
    <col min="249" max="249" width="4.88671875" style="96" customWidth="1"/>
    <col min="250" max="250" width="9.33203125" style="96" customWidth="1"/>
    <col min="251" max="251" width="6.5546875" style="96" customWidth="1"/>
    <col min="252" max="252" width="9.33203125" style="96" customWidth="1"/>
    <col min="253" max="253" width="3.5546875" style="96" customWidth="1"/>
    <col min="254" max="254" width="2.88671875" style="96" customWidth="1"/>
    <col min="255" max="255" width="2.6640625" style="96" customWidth="1"/>
    <col min="256" max="256" width="2.77734375" style="96" customWidth="1"/>
    <col min="257" max="257" width="4.77734375" style="96" customWidth="1"/>
    <col min="258" max="258" width="7" style="96" customWidth="1"/>
    <col min="259" max="262" width="6.21875" style="96" customWidth="1"/>
    <col min="263" max="263" width="6.109375" style="96" customWidth="1"/>
    <col min="264" max="266" width="6.21875" style="96" customWidth="1"/>
    <col min="267" max="267" width="12.109375" style="96" customWidth="1"/>
    <col min="268" max="268" width="9.21875" style="96" customWidth="1"/>
    <col min="269" max="269" width="9" style="96" customWidth="1"/>
    <col min="270" max="270" width="10.21875" style="96" customWidth="1"/>
    <col min="271" max="271" width="9.88671875" style="96" customWidth="1"/>
    <col min="272" max="272" width="9.6640625" style="96" customWidth="1"/>
    <col min="273" max="273" width="10" style="96" customWidth="1"/>
    <col min="274" max="274" width="11.21875" style="96" customWidth="1"/>
    <col min="275" max="275" width="10.88671875" style="96" customWidth="1"/>
    <col min="276" max="276" width="10.6640625" style="96" customWidth="1"/>
    <col min="277" max="282" width="9.109375" style="96" customWidth="1"/>
    <col min="283" max="283" width="9.33203125" style="96" customWidth="1"/>
    <col min="284" max="284" width="9.21875" style="96" customWidth="1"/>
    <col min="285" max="286" width="9.33203125" style="96" customWidth="1"/>
    <col min="287" max="287" width="9.21875" style="96" customWidth="1"/>
    <col min="288" max="288" width="9.109375" style="96" customWidth="1"/>
    <col min="289" max="299" width="9.33203125" style="96" customWidth="1"/>
    <col min="300" max="300" width="5.33203125" style="96" customWidth="1"/>
    <col min="301" max="301" width="9.6640625" style="96" customWidth="1"/>
    <col min="302" max="303" width="3.5546875" style="96" customWidth="1"/>
    <col min="304" max="306" width="7" style="96" customWidth="1"/>
    <col min="307" max="307" width="5" style="96" customWidth="1"/>
    <col min="308" max="308" width="3.6640625" style="96" customWidth="1"/>
    <col min="309" max="309" width="3.5546875" style="96" customWidth="1"/>
    <col min="310" max="310" width="7" style="96" customWidth="1"/>
    <col min="311" max="311" width="2.6640625" style="96" customWidth="1"/>
    <col min="312" max="312" width="7" style="96" customWidth="1"/>
    <col min="313" max="314" width="6.21875" style="96" customWidth="1"/>
    <col min="315" max="315" width="10.109375" style="96" customWidth="1"/>
    <col min="316" max="316" width="4.77734375" style="96" customWidth="1"/>
    <col min="317" max="317" width="4.88671875" style="96" customWidth="1"/>
    <col min="318" max="319" width="2.77734375" style="96" customWidth="1"/>
    <col min="320" max="320" width="2.88671875" style="96" customWidth="1"/>
    <col min="321" max="321" width="4.88671875" style="96" customWidth="1"/>
    <col min="322" max="322" width="9.33203125" style="96" customWidth="1"/>
    <col min="323" max="323" width="6.5546875" style="96" customWidth="1"/>
    <col min="324" max="324" width="9.33203125" style="96" customWidth="1"/>
    <col min="325" max="325" width="3.5546875" style="96" customWidth="1"/>
    <col min="326" max="326" width="2.88671875" style="96" customWidth="1"/>
    <col min="327" max="327" width="2.6640625" style="96" customWidth="1"/>
    <col min="328" max="328" width="2.77734375" style="96" customWidth="1"/>
    <col min="329" max="329" width="4.77734375" style="96" customWidth="1"/>
    <col min="330" max="330" width="7" style="96" customWidth="1"/>
    <col min="331" max="334" width="6.21875" style="96" customWidth="1"/>
    <col min="335" max="335" width="6.109375" style="96" customWidth="1"/>
    <col min="336" max="338" width="6.21875" style="96" customWidth="1"/>
    <col min="339" max="339" width="12.109375" style="96" customWidth="1"/>
    <col min="340" max="340" width="9.21875" style="96" customWidth="1"/>
    <col min="341" max="341" width="9" style="96" customWidth="1"/>
    <col min="342" max="342" width="10.21875" style="96" customWidth="1"/>
    <col min="343" max="343" width="9.88671875" style="96" customWidth="1"/>
    <col min="344" max="344" width="9.6640625" style="96" customWidth="1"/>
    <col min="345" max="345" width="10" style="96" customWidth="1"/>
    <col min="346" max="346" width="11.21875" style="96" customWidth="1"/>
    <col min="347" max="347" width="10.88671875" style="96" customWidth="1"/>
    <col min="348" max="348" width="10.6640625" style="96" customWidth="1"/>
    <col min="349" max="354" width="9.109375" style="96" customWidth="1"/>
    <col min="355" max="355" width="9.33203125" style="96" customWidth="1"/>
    <col min="356" max="356" width="9.21875" style="96" customWidth="1"/>
    <col min="357" max="358" width="9.33203125" style="96" customWidth="1"/>
    <col min="359" max="359" width="9.21875" style="96" customWidth="1"/>
    <col min="360" max="360" width="9.109375" style="96" customWidth="1"/>
    <col min="361" max="371" width="9.33203125" style="96" customWidth="1"/>
    <col min="372" max="372" width="5.33203125" style="96" customWidth="1"/>
    <col min="373" max="373" width="9.6640625" style="96" customWidth="1"/>
    <col min="374" max="375" width="3.5546875" style="96" customWidth="1"/>
    <col min="376" max="378" width="7" style="96" customWidth="1"/>
    <col min="379" max="379" width="5" style="96" customWidth="1"/>
    <col min="380" max="380" width="3.6640625" style="96" customWidth="1"/>
    <col min="381" max="381" width="3.5546875" style="96" customWidth="1"/>
    <col min="382" max="382" width="7" style="96" customWidth="1"/>
    <col min="383" max="383" width="2.6640625" style="96" customWidth="1"/>
    <col min="384" max="384" width="7" style="96" customWidth="1"/>
    <col min="385" max="386" width="6.21875" style="96" customWidth="1"/>
    <col min="387" max="387" width="10.109375" style="96" customWidth="1"/>
    <col min="388" max="388" width="4.77734375" style="96" customWidth="1"/>
    <col min="389" max="389" width="4.88671875" style="96" customWidth="1"/>
    <col min="390" max="391" width="2.77734375" style="96" customWidth="1"/>
    <col min="392" max="392" width="2.88671875" style="96" customWidth="1"/>
    <col min="393" max="393" width="4.88671875" style="96" customWidth="1"/>
    <col min="394" max="394" width="9.33203125" style="96" customWidth="1"/>
    <col min="395" max="395" width="6.5546875" style="96" customWidth="1"/>
    <col min="396" max="396" width="9.33203125" style="96" customWidth="1"/>
    <col min="397" max="397" width="3.5546875" style="96" customWidth="1"/>
    <col min="398" max="398" width="2.88671875" style="96" customWidth="1"/>
    <col min="399" max="399" width="2.6640625" style="96" customWidth="1"/>
    <col min="400" max="400" width="2.77734375" style="96" customWidth="1"/>
    <col min="401" max="401" width="4.77734375" style="96" customWidth="1"/>
    <col min="402" max="402" width="7" style="96" customWidth="1"/>
    <col min="403" max="406" width="6.21875" style="96" customWidth="1"/>
    <col min="407" max="407" width="6.109375" style="96" customWidth="1"/>
    <col min="408" max="410" width="6.21875" style="96" customWidth="1"/>
    <col min="411" max="411" width="12.109375" style="96" customWidth="1"/>
    <col min="412" max="412" width="9.21875" style="96" customWidth="1"/>
    <col min="413" max="413" width="9" style="96" customWidth="1"/>
    <col min="414" max="414" width="10.21875" style="96" customWidth="1"/>
    <col min="415" max="415" width="9.88671875" style="96" customWidth="1"/>
    <col min="416" max="416" width="9.6640625" style="96" customWidth="1"/>
    <col min="417" max="417" width="10" style="96" customWidth="1"/>
    <col min="418" max="418" width="11.21875" style="96" customWidth="1"/>
    <col min="419" max="419" width="10.88671875" style="96" customWidth="1"/>
    <col min="420" max="420" width="10.6640625" style="96" customWidth="1"/>
    <col min="421" max="426" width="9.109375" style="96" customWidth="1"/>
    <col min="427" max="427" width="9.33203125" style="96" customWidth="1"/>
    <col min="428" max="428" width="9.21875" style="96" customWidth="1"/>
    <col min="429" max="430" width="9.33203125" style="96" customWidth="1"/>
    <col min="431" max="431" width="9.21875" style="96" customWidth="1"/>
    <col min="432" max="432" width="9.109375" style="96" customWidth="1"/>
    <col min="433" max="443" width="9.33203125" style="96" customWidth="1"/>
    <col min="444" max="444" width="5.33203125" style="96" customWidth="1"/>
    <col min="445" max="445" width="9.6640625" style="96" customWidth="1"/>
    <col min="446" max="447" width="3.5546875" style="96" customWidth="1"/>
    <col min="448" max="450" width="7" style="96" customWidth="1"/>
    <col min="451" max="451" width="5" style="96" customWidth="1"/>
    <col min="452" max="452" width="3.6640625" style="96" customWidth="1"/>
    <col min="453" max="453" width="3.5546875" style="96" customWidth="1"/>
    <col min="454" max="454" width="7" style="96" customWidth="1"/>
    <col min="455" max="455" width="2.6640625" style="96" customWidth="1"/>
    <col min="456" max="456" width="7" style="96" customWidth="1"/>
    <col min="457" max="458" width="6.21875" style="96" customWidth="1"/>
    <col min="459" max="459" width="10.109375" style="96" customWidth="1"/>
    <col min="460" max="460" width="4.77734375" style="96" customWidth="1"/>
    <col min="461" max="461" width="4.88671875" style="96" customWidth="1"/>
    <col min="462" max="463" width="2.77734375" style="96" customWidth="1"/>
    <col min="464" max="464" width="2.88671875" style="96" customWidth="1"/>
    <col min="465" max="465" width="4.88671875" style="96" customWidth="1"/>
    <col min="466" max="466" width="9.33203125" style="96" customWidth="1"/>
    <col min="467" max="467" width="6.5546875" style="96" customWidth="1"/>
    <col min="468" max="468" width="9.33203125" style="96" customWidth="1"/>
    <col min="469" max="469" width="3.5546875" style="96" customWidth="1"/>
    <col min="470" max="470" width="2.88671875" style="96" customWidth="1"/>
    <col min="471" max="471" width="2.6640625" style="96" customWidth="1"/>
    <col min="472" max="472" width="2.77734375" style="96" customWidth="1"/>
    <col min="473" max="473" width="4.77734375" style="96" customWidth="1"/>
    <col min="474" max="474" width="7" style="96" customWidth="1"/>
    <col min="475" max="478" width="6.21875" style="96" customWidth="1"/>
    <col min="479" max="479" width="6.109375" style="96" customWidth="1"/>
    <col min="480" max="482" width="6.21875" style="96" customWidth="1"/>
    <col min="483" max="483" width="12.109375" style="96" customWidth="1"/>
    <col min="484" max="484" width="9.21875" style="96" customWidth="1"/>
    <col min="485" max="485" width="9" style="96" customWidth="1"/>
    <col min="486" max="486" width="10.21875" style="96" customWidth="1"/>
    <col min="487" max="487" width="9.88671875" style="96" customWidth="1"/>
    <col min="488" max="488" width="9.6640625" style="96" customWidth="1"/>
    <col min="489" max="489" width="10" style="96" customWidth="1"/>
    <col min="490" max="490" width="11.21875" style="96" customWidth="1"/>
    <col min="491" max="491" width="10.88671875" style="96" customWidth="1"/>
    <col min="492" max="492" width="10.6640625" style="96" customWidth="1"/>
    <col min="493" max="498" width="9.109375" style="96" customWidth="1"/>
    <col min="499" max="499" width="9.33203125" style="96" customWidth="1"/>
    <col min="500" max="500" width="9.21875" style="96" customWidth="1"/>
    <col min="501" max="502" width="9.33203125" style="96" customWidth="1"/>
    <col min="503" max="503" width="9.21875" style="96" customWidth="1"/>
    <col min="504" max="504" width="9.109375" style="96" customWidth="1"/>
    <col min="505" max="515" width="9.33203125" style="96" customWidth="1"/>
    <col min="516" max="516" width="5.33203125" style="96" customWidth="1"/>
    <col min="517" max="517" width="9.6640625" style="96" customWidth="1"/>
    <col min="518" max="519" width="3.5546875" style="96" customWidth="1"/>
    <col min="520" max="522" width="7" style="96" customWidth="1"/>
    <col min="523" max="523" width="5" style="96" customWidth="1"/>
    <col min="524" max="524" width="3.6640625" style="96" customWidth="1"/>
    <col min="525" max="525" width="3.5546875" style="96" customWidth="1"/>
    <col min="526" max="526" width="7" style="96" customWidth="1"/>
    <col min="527" max="527" width="2.6640625" style="96" customWidth="1"/>
    <col min="528" max="528" width="7" style="96" customWidth="1"/>
    <col min="529" max="530" width="6.21875" style="96" customWidth="1"/>
    <col min="531" max="531" width="10.109375" style="96" customWidth="1"/>
    <col min="532" max="532" width="4.77734375" style="96" customWidth="1"/>
    <col min="533" max="533" width="4.88671875" style="96" customWidth="1"/>
    <col min="534" max="535" width="2.77734375" style="96" customWidth="1"/>
    <col min="536" max="536" width="2.88671875" style="96" customWidth="1"/>
    <col min="537" max="537" width="4.88671875" style="96" customWidth="1"/>
    <col min="538" max="538" width="9.33203125" style="96" customWidth="1"/>
    <col min="539" max="539" width="6.5546875" style="96" customWidth="1"/>
    <col min="540" max="540" width="9.33203125" style="96" customWidth="1"/>
    <col min="541" max="541" width="3.5546875" style="96" customWidth="1"/>
    <col min="542" max="542" width="2.88671875" style="96" customWidth="1"/>
    <col min="543" max="543" width="2.6640625" style="96" customWidth="1"/>
    <col min="544" max="544" width="2.77734375" style="96" customWidth="1"/>
    <col min="545" max="545" width="4.77734375" style="96" customWidth="1"/>
    <col min="546" max="546" width="7" style="96" customWidth="1"/>
    <col min="547" max="550" width="6.21875" style="96" customWidth="1"/>
    <col min="551" max="551" width="6.109375" style="96" customWidth="1"/>
    <col min="552" max="554" width="6.21875" style="96" customWidth="1"/>
    <col min="555" max="555" width="12.109375" style="96" customWidth="1"/>
    <col min="556" max="556" width="9.21875" style="96" customWidth="1"/>
    <col min="557" max="557" width="9" style="96" customWidth="1"/>
    <col min="558" max="558" width="10.21875" style="96" customWidth="1"/>
    <col min="559" max="559" width="9.88671875" style="96" customWidth="1"/>
    <col min="560" max="560" width="9.6640625" style="96" customWidth="1"/>
    <col min="561" max="561" width="10" style="96" customWidth="1"/>
    <col min="562" max="562" width="11.21875" style="96" customWidth="1"/>
    <col min="563" max="563" width="10.88671875" style="96" customWidth="1"/>
    <col min="564" max="564" width="10.6640625" style="96" customWidth="1"/>
    <col min="565" max="570" width="9.109375" style="96" customWidth="1"/>
    <col min="571" max="571" width="9.33203125" style="96" customWidth="1"/>
    <col min="572" max="572" width="9.21875" style="96" customWidth="1"/>
    <col min="573" max="574" width="9.33203125" style="96" customWidth="1"/>
    <col min="575" max="575" width="9.21875" style="96" customWidth="1"/>
    <col min="576" max="576" width="9.109375" style="96" customWidth="1"/>
    <col min="577" max="587" width="9.33203125" style="96" customWidth="1"/>
    <col min="588" max="588" width="5.33203125" style="96" customWidth="1"/>
    <col min="589" max="589" width="9.6640625" style="96" customWidth="1"/>
    <col min="590" max="591" width="3.5546875" style="96" customWidth="1"/>
    <col min="592" max="594" width="7" style="96" customWidth="1"/>
    <col min="595" max="595" width="5" style="96" customWidth="1"/>
    <col min="596" max="596" width="3.6640625" style="96" customWidth="1"/>
    <col min="597" max="597" width="3.5546875" style="96" customWidth="1"/>
    <col min="598" max="598" width="7" style="96" customWidth="1"/>
    <col min="599" max="599" width="2.6640625" style="96" customWidth="1"/>
    <col min="600" max="600" width="7" style="96" customWidth="1"/>
    <col min="601" max="602" width="6.21875" style="96" customWidth="1"/>
    <col min="603" max="603" width="10.109375" style="96" customWidth="1"/>
    <col min="604" max="604" width="4.77734375" style="96" customWidth="1"/>
    <col min="605" max="605" width="4.88671875" style="96" customWidth="1"/>
    <col min="606" max="607" width="2.77734375" style="96" customWidth="1"/>
    <col min="608" max="608" width="2.88671875" style="96" customWidth="1"/>
    <col min="609" max="609" width="4.88671875" style="96" customWidth="1"/>
    <col min="610" max="610" width="9.33203125" style="96" customWidth="1"/>
    <col min="611" max="611" width="6.5546875" style="96" customWidth="1"/>
    <col min="612" max="612" width="9.33203125" style="96" customWidth="1"/>
    <col min="613" max="613" width="3.5546875" style="96" customWidth="1"/>
    <col min="614" max="614" width="2.88671875" style="96" customWidth="1"/>
    <col min="615" max="615" width="2.6640625" style="96" customWidth="1"/>
    <col min="616" max="616" width="2.77734375" style="96" customWidth="1"/>
    <col min="617" max="617" width="4.77734375" style="96" customWidth="1"/>
    <col min="618" max="618" width="7" style="96" customWidth="1"/>
    <col min="619" max="622" width="6.21875" style="96" customWidth="1"/>
    <col min="623" max="623" width="6.109375" style="96" customWidth="1"/>
    <col min="624" max="626" width="6.21875" style="96" customWidth="1"/>
    <col min="627" max="627" width="12.109375" style="96" customWidth="1"/>
    <col min="628" max="628" width="9.21875" style="96" customWidth="1"/>
    <col min="629" max="629" width="9" style="96" customWidth="1"/>
    <col min="630" max="630" width="10.21875" style="96" customWidth="1"/>
    <col min="631" max="631" width="9.88671875" style="96" customWidth="1"/>
    <col min="632" max="632" width="9.6640625" style="96" customWidth="1"/>
    <col min="633" max="633" width="10" style="96" customWidth="1"/>
    <col min="634" max="634" width="11.21875" style="96" customWidth="1"/>
    <col min="635" max="635" width="10.88671875" style="96" customWidth="1"/>
    <col min="636" max="636" width="10.6640625" style="96" customWidth="1"/>
    <col min="637" max="642" width="9.109375" style="96" customWidth="1"/>
    <col min="643" max="643" width="9.33203125" style="96" customWidth="1"/>
    <col min="644" max="644" width="9.21875" style="96" customWidth="1"/>
    <col min="645" max="646" width="9.33203125" style="96" customWidth="1"/>
    <col min="647" max="647" width="9.21875" style="96" customWidth="1"/>
    <col min="648" max="648" width="9.109375" style="96" customWidth="1"/>
    <col min="649" max="659" width="9.33203125" style="96" customWidth="1"/>
    <col min="660" max="660" width="5.33203125" style="96" customWidth="1"/>
    <col min="661" max="661" width="9.6640625" style="96" customWidth="1"/>
    <col min="662" max="663" width="3.5546875" style="96" customWidth="1"/>
    <col min="664" max="666" width="7" style="96" customWidth="1"/>
    <col min="667" max="667" width="5" style="96" customWidth="1"/>
    <col min="668" max="668" width="3.6640625" style="96" customWidth="1"/>
    <col min="669" max="669" width="3.5546875" style="96" customWidth="1"/>
    <col min="670" max="670" width="7" style="96" customWidth="1"/>
    <col min="671" max="671" width="2.6640625" style="96" customWidth="1"/>
    <col min="672" max="672" width="7" style="96" customWidth="1"/>
    <col min="673" max="674" width="6.21875" style="96" customWidth="1"/>
    <col min="675" max="675" width="10.109375" style="96" customWidth="1"/>
    <col min="676" max="676" width="4.77734375" style="96" customWidth="1"/>
    <col min="677" max="677" width="4.88671875" style="96" customWidth="1"/>
    <col min="678" max="679" width="2.77734375" style="96" customWidth="1"/>
    <col min="680" max="680" width="2.88671875" style="96" customWidth="1"/>
    <col min="681" max="681" width="4.88671875" style="96" customWidth="1"/>
    <col min="682" max="682" width="9.33203125" style="96" customWidth="1"/>
    <col min="683" max="683" width="6.5546875" style="96" customWidth="1"/>
    <col min="684" max="684" width="9.33203125" style="96" customWidth="1"/>
    <col min="685" max="685" width="3.5546875" style="96" customWidth="1"/>
    <col min="686" max="686" width="2.88671875" style="96" customWidth="1"/>
    <col min="687" max="687" width="2.6640625" style="96" customWidth="1"/>
    <col min="688" max="688" width="2.77734375" style="96" customWidth="1"/>
    <col min="689" max="689" width="4.77734375" style="96" customWidth="1"/>
    <col min="690" max="690" width="7" style="96" customWidth="1"/>
    <col min="691" max="694" width="6.21875" style="96" customWidth="1"/>
    <col min="695" max="695" width="6.109375" style="96" customWidth="1"/>
    <col min="696" max="698" width="6.21875" style="96" customWidth="1"/>
    <col min="699" max="699" width="12.109375" style="96" customWidth="1"/>
    <col min="700" max="700" width="9.21875" style="96" customWidth="1"/>
    <col min="701" max="701" width="9" style="96" customWidth="1"/>
    <col min="702" max="702" width="10.21875" style="96" customWidth="1"/>
    <col min="703" max="703" width="9.88671875" style="96" customWidth="1"/>
    <col min="704" max="704" width="9.6640625" style="96" customWidth="1"/>
    <col min="705" max="705" width="10" style="96" customWidth="1"/>
    <col min="706" max="706" width="11.21875" style="96" customWidth="1"/>
    <col min="707" max="707" width="10.88671875" style="96" customWidth="1"/>
    <col min="708" max="708" width="10.6640625" style="96" customWidth="1"/>
    <col min="709" max="714" width="9.109375" style="96" customWidth="1"/>
    <col min="715" max="715" width="9.33203125" style="96" customWidth="1"/>
    <col min="716" max="716" width="9.21875" style="96" customWidth="1"/>
    <col min="717" max="718" width="9.33203125" style="96" customWidth="1"/>
    <col min="719" max="719" width="9.21875" style="96" customWidth="1"/>
    <col min="720" max="720" width="9.109375" style="96" customWidth="1"/>
    <col min="721" max="731" width="9.33203125" style="96" customWidth="1"/>
    <col min="732" max="732" width="5.33203125" style="96" customWidth="1"/>
    <col min="733" max="733" width="9.6640625" style="96" customWidth="1"/>
    <col min="734" max="735" width="3.5546875" style="96" customWidth="1"/>
    <col min="736" max="738" width="7" style="96" customWidth="1"/>
    <col min="739" max="739" width="5" style="96" customWidth="1"/>
    <col min="740" max="740" width="3.6640625" style="96" customWidth="1"/>
    <col min="741" max="741" width="3.5546875" style="96" customWidth="1"/>
    <col min="742" max="742" width="7" style="96" customWidth="1"/>
    <col min="743" max="743" width="2.6640625" style="96" customWidth="1"/>
    <col min="744" max="744" width="7" style="96" customWidth="1"/>
    <col min="745" max="746" width="6.21875" style="96" customWidth="1"/>
    <col min="747" max="747" width="10.109375" style="96" customWidth="1"/>
    <col min="748" max="748" width="4.77734375" style="96" customWidth="1"/>
    <col min="749" max="749" width="4.88671875" style="96" customWidth="1"/>
    <col min="750" max="751" width="2.77734375" style="96" customWidth="1"/>
    <col min="752" max="752" width="2.88671875" style="96" customWidth="1"/>
    <col min="753" max="753" width="4.88671875" style="96" customWidth="1"/>
    <col min="754" max="754" width="9.33203125" style="96" customWidth="1"/>
    <col min="755" max="755" width="6.5546875" style="96" customWidth="1"/>
    <col min="756" max="756" width="9.33203125" style="96" customWidth="1"/>
    <col min="757" max="757" width="3.5546875" style="96" customWidth="1"/>
    <col min="758" max="758" width="2.88671875" style="96" customWidth="1"/>
    <col min="759" max="759" width="2.6640625" style="96" customWidth="1"/>
    <col min="760" max="760" width="2.77734375" style="96" customWidth="1"/>
    <col min="761" max="761" width="4.77734375" style="96" customWidth="1"/>
    <col min="762" max="762" width="7" style="96" customWidth="1"/>
    <col min="763" max="766" width="6.21875" style="96" customWidth="1"/>
    <col min="767" max="767" width="6.109375" style="96" customWidth="1"/>
    <col min="768" max="770" width="6.21875" style="96" customWidth="1"/>
    <col min="771" max="771" width="12.109375" style="96" customWidth="1"/>
    <col min="772" max="772" width="9.21875" style="96" customWidth="1"/>
    <col min="773" max="773" width="9" style="96" customWidth="1"/>
    <col min="774" max="774" width="10.21875" style="96" customWidth="1"/>
    <col min="775" max="775" width="9.88671875" style="96" customWidth="1"/>
    <col min="776" max="776" width="9.6640625" style="96" customWidth="1"/>
    <col min="777" max="777" width="10" style="96" customWidth="1"/>
    <col min="778" max="778" width="11.21875" style="96" customWidth="1"/>
    <col min="779" max="779" width="10.88671875" style="96" customWidth="1"/>
    <col min="780" max="780" width="10.6640625" style="96" customWidth="1"/>
    <col min="781" max="786" width="9.109375" style="96" customWidth="1"/>
    <col min="787" max="787" width="9.33203125" style="96" customWidth="1"/>
    <col min="788" max="788" width="9.21875" style="96" customWidth="1"/>
    <col min="789" max="790" width="9.33203125" style="96" customWidth="1"/>
    <col min="791" max="791" width="9.21875" style="96" customWidth="1"/>
    <col min="792" max="792" width="9.109375" style="96" customWidth="1"/>
    <col min="793" max="803" width="9.33203125" style="96" customWidth="1"/>
    <col min="804" max="804" width="5.33203125" style="96" customWidth="1"/>
    <col min="805" max="805" width="9.6640625" style="96" customWidth="1"/>
    <col min="806" max="807" width="3.5546875" style="96" customWidth="1"/>
    <col min="808" max="810" width="7" style="96" customWidth="1"/>
    <col min="811" max="811" width="5" style="96" customWidth="1"/>
    <col min="812" max="812" width="3.6640625" style="96" customWidth="1"/>
    <col min="813" max="813" width="3.5546875" style="96" customWidth="1"/>
    <col min="814" max="814" width="7" style="96" customWidth="1"/>
    <col min="815" max="815" width="2.6640625" style="96" customWidth="1"/>
    <col min="816" max="816" width="7" style="96" customWidth="1"/>
    <col min="817" max="818" width="6.21875" style="96" customWidth="1"/>
    <col min="819" max="819" width="10.109375" style="96" customWidth="1"/>
    <col min="820" max="820" width="4.77734375" style="96" customWidth="1"/>
    <col min="821" max="821" width="4.88671875" style="96" customWidth="1"/>
    <col min="822" max="823" width="2.77734375" style="96" customWidth="1"/>
    <col min="824" max="824" width="2.88671875" style="96" customWidth="1"/>
    <col min="825" max="825" width="4.88671875" style="96" customWidth="1"/>
    <col min="826" max="826" width="9.33203125" style="96" customWidth="1"/>
    <col min="827" max="827" width="6.5546875" style="96" customWidth="1"/>
    <col min="828" max="828" width="9.33203125" style="96" customWidth="1"/>
    <col min="829" max="829" width="3.5546875" style="96" customWidth="1"/>
    <col min="830" max="830" width="2.88671875" style="96" customWidth="1"/>
    <col min="831" max="831" width="2.6640625" style="96" customWidth="1"/>
    <col min="832" max="832" width="2.77734375" style="96" customWidth="1"/>
    <col min="833" max="833" width="4.77734375" style="96" customWidth="1"/>
    <col min="834" max="834" width="7" style="96" customWidth="1"/>
    <col min="835" max="838" width="6.21875" style="96" customWidth="1"/>
    <col min="839" max="839" width="6.109375" style="96" customWidth="1"/>
    <col min="840" max="842" width="6.21875" style="96" customWidth="1"/>
    <col min="843" max="843" width="12.109375" style="96" customWidth="1"/>
    <col min="844" max="844" width="9.21875" style="96" customWidth="1"/>
    <col min="845" max="845" width="9" style="96" customWidth="1"/>
    <col min="846" max="846" width="10.21875" style="96" customWidth="1"/>
    <col min="847" max="847" width="9.88671875" style="96" customWidth="1"/>
    <col min="848" max="848" width="9.6640625" style="96" customWidth="1"/>
    <col min="849" max="849" width="10" style="96" customWidth="1"/>
    <col min="850" max="850" width="11.21875" style="96" customWidth="1"/>
    <col min="851" max="851" width="10.88671875" style="96" customWidth="1"/>
    <col min="852" max="852" width="10.6640625" style="96" customWidth="1"/>
    <col min="853" max="858" width="9.109375" style="96" customWidth="1"/>
    <col min="859" max="859" width="9.33203125" style="96" customWidth="1"/>
    <col min="860" max="860" width="9.21875" style="96" customWidth="1"/>
    <col min="861" max="862" width="9.33203125" style="96" customWidth="1"/>
    <col min="863" max="863" width="9.21875" style="96" customWidth="1"/>
    <col min="864" max="864" width="9.109375" style="96" customWidth="1"/>
    <col min="865" max="875" width="9.33203125" style="96" customWidth="1"/>
    <col min="876" max="876" width="5.33203125" style="96" customWidth="1"/>
    <col min="877" max="877" width="9.6640625" style="96" customWidth="1"/>
    <col min="878" max="879" width="3.5546875" style="96" customWidth="1"/>
    <col min="880" max="882" width="7" style="96" customWidth="1"/>
    <col min="883" max="883" width="5" style="96" customWidth="1"/>
    <col min="884" max="884" width="3.6640625" style="96" customWidth="1"/>
    <col min="885" max="885" width="3.5546875" style="96" customWidth="1"/>
    <col min="886" max="886" width="7" style="96" customWidth="1"/>
    <col min="887" max="887" width="2.6640625" style="96" customWidth="1"/>
    <col min="888" max="888" width="7" style="96" customWidth="1"/>
    <col min="889" max="890" width="6.21875" style="96" customWidth="1"/>
    <col min="891" max="891" width="10.109375" style="96" customWidth="1"/>
    <col min="892" max="892" width="4.77734375" style="96" customWidth="1"/>
    <col min="893" max="893" width="4.88671875" style="96" customWidth="1"/>
    <col min="894" max="895" width="2.77734375" style="96" customWidth="1"/>
    <col min="896" max="896" width="2.88671875" style="96" customWidth="1"/>
    <col min="897" max="897" width="4.88671875" style="96" customWidth="1"/>
    <col min="898" max="898" width="9.33203125" style="96" customWidth="1"/>
    <col min="899" max="899" width="6.5546875" style="96" customWidth="1"/>
    <col min="900" max="900" width="9.33203125" style="96" customWidth="1"/>
    <col min="901" max="901" width="3.5546875" style="96" customWidth="1"/>
    <col min="902" max="902" width="2.88671875" style="96" customWidth="1"/>
    <col min="903" max="903" width="2.6640625" style="96" customWidth="1"/>
    <col min="904" max="904" width="2.77734375" style="96" customWidth="1"/>
    <col min="905" max="905" width="4.77734375" style="96" customWidth="1"/>
    <col min="906" max="906" width="7" style="96" customWidth="1"/>
    <col min="907" max="910" width="6.21875" style="96" customWidth="1"/>
    <col min="911" max="911" width="6.109375" style="96" customWidth="1"/>
    <col min="912" max="914" width="6.21875" style="96" customWidth="1"/>
    <col min="915" max="915" width="12.109375" style="96" customWidth="1"/>
    <col min="916" max="916" width="9.21875" style="96" customWidth="1"/>
    <col min="917" max="917" width="9" style="96" customWidth="1"/>
    <col min="918" max="918" width="10.21875" style="96" customWidth="1"/>
    <col min="919" max="919" width="9.88671875" style="96" customWidth="1"/>
    <col min="920" max="920" width="9.6640625" style="96" customWidth="1"/>
    <col min="921" max="921" width="10" style="96" customWidth="1"/>
    <col min="922" max="922" width="11.21875" style="96" customWidth="1"/>
    <col min="923" max="923" width="10.88671875" style="96" customWidth="1"/>
    <col min="924" max="924" width="10.6640625" style="96" customWidth="1"/>
    <col min="925" max="930" width="9.109375" style="96" customWidth="1"/>
    <col min="931" max="931" width="9.33203125" style="96" customWidth="1"/>
    <col min="932" max="932" width="9.21875" style="96" customWidth="1"/>
    <col min="933" max="934" width="9.33203125" style="96" customWidth="1"/>
    <col min="935" max="935" width="9.21875" style="96" customWidth="1"/>
    <col min="936" max="936" width="9.109375" style="96" customWidth="1"/>
    <col min="937" max="947" width="9.33203125" style="96" customWidth="1"/>
    <col min="948" max="948" width="5.33203125" style="96" customWidth="1"/>
    <col min="949" max="949" width="9.6640625" style="96" customWidth="1"/>
    <col min="950" max="951" width="3.5546875" style="96" customWidth="1"/>
    <col min="952" max="954" width="7" style="96" customWidth="1"/>
    <col min="955" max="955" width="5" style="96" customWidth="1"/>
    <col min="956" max="956" width="3.6640625" style="96" customWidth="1"/>
    <col min="957" max="957" width="3.5546875" style="96" customWidth="1"/>
    <col min="958" max="958" width="7" style="96" customWidth="1"/>
    <col min="959" max="959" width="2.6640625" style="96" customWidth="1"/>
    <col min="960" max="960" width="7" style="96" customWidth="1"/>
    <col min="961" max="962" width="6.21875" style="96" customWidth="1"/>
    <col min="963" max="963" width="10.109375" style="96" customWidth="1"/>
    <col min="964" max="964" width="4.77734375" style="96" customWidth="1"/>
    <col min="965" max="965" width="4.88671875" style="96" customWidth="1"/>
    <col min="966" max="967" width="2.77734375" style="96" customWidth="1"/>
    <col min="968" max="968" width="2.88671875" style="96" customWidth="1"/>
    <col min="969" max="969" width="4.88671875" style="96" customWidth="1"/>
    <col min="970" max="970" width="9.33203125" style="96" customWidth="1"/>
    <col min="971" max="971" width="6.5546875" style="96" customWidth="1"/>
    <col min="972" max="972" width="9.33203125" style="96" customWidth="1"/>
    <col min="973" max="973" width="3.5546875" style="96" customWidth="1"/>
    <col min="974" max="974" width="2.88671875" style="96" customWidth="1"/>
    <col min="975" max="975" width="2.6640625" style="96" customWidth="1"/>
    <col min="976" max="976" width="2.77734375" style="96" customWidth="1"/>
    <col min="977" max="977" width="4.77734375" style="96" customWidth="1"/>
    <col min="978" max="978" width="7" style="96" customWidth="1"/>
    <col min="979" max="982" width="6.21875" style="96" customWidth="1"/>
    <col min="983" max="983" width="6.109375" style="96" customWidth="1"/>
    <col min="984" max="986" width="6.21875" style="96" customWidth="1"/>
    <col min="987" max="987" width="12.109375" style="96" customWidth="1"/>
    <col min="988" max="988" width="9.21875" style="96" customWidth="1"/>
    <col min="989" max="989" width="9" style="96" customWidth="1"/>
    <col min="990" max="990" width="10.21875" style="96" customWidth="1"/>
    <col min="991" max="991" width="9.88671875" style="96" customWidth="1"/>
    <col min="992" max="992" width="9.6640625" style="96" customWidth="1"/>
    <col min="993" max="993" width="10" style="96" customWidth="1"/>
    <col min="994" max="994" width="11.21875" style="96" customWidth="1"/>
    <col min="995" max="995" width="10.88671875" style="96" customWidth="1"/>
    <col min="996" max="996" width="10.6640625" style="96" customWidth="1"/>
    <col min="997" max="1002" width="9.109375" style="96" customWidth="1"/>
    <col min="1003" max="1003" width="9.33203125" style="96" customWidth="1"/>
    <col min="1004" max="1004" width="9.21875" style="96" customWidth="1"/>
    <col min="1005" max="1006" width="9.33203125" style="96" customWidth="1"/>
    <col min="1007" max="1007" width="9.21875" style="96" customWidth="1"/>
    <col min="1008" max="1008" width="9.109375" style="96" customWidth="1"/>
    <col min="1009" max="1019" width="9.33203125" style="96" customWidth="1"/>
    <col min="1020" max="1020" width="5.33203125" style="96" customWidth="1"/>
    <col min="1021" max="1021" width="9.6640625" style="96" customWidth="1"/>
    <col min="1022" max="1023" width="3.5546875" style="96" customWidth="1"/>
    <col min="1024" max="1026" width="7" style="96" customWidth="1"/>
    <col min="1027" max="1027" width="5" style="96" customWidth="1"/>
    <col min="1028" max="1028" width="3.6640625" style="96" customWidth="1"/>
    <col min="1029" max="1029" width="3.5546875" style="96" customWidth="1"/>
    <col min="1030" max="1030" width="7" style="96" customWidth="1"/>
    <col min="1031" max="1031" width="2.6640625" style="96" customWidth="1"/>
    <col min="1032" max="1032" width="7" style="96" customWidth="1"/>
    <col min="1033" max="1034" width="6.21875" style="96" customWidth="1"/>
    <col min="1035" max="1035" width="10.109375" style="96" customWidth="1"/>
    <col min="1036" max="1036" width="4.77734375" style="96" customWidth="1"/>
    <col min="1037" max="1037" width="4.88671875" style="96" customWidth="1"/>
    <col min="1038" max="1039" width="2.77734375" style="96" customWidth="1"/>
    <col min="1040" max="1040" width="2.88671875" style="96" customWidth="1"/>
    <col min="1041" max="1041" width="4.88671875" style="96" customWidth="1"/>
    <col min="1042" max="1042" width="9.33203125" style="96" customWidth="1"/>
    <col min="1043" max="1043" width="6.5546875" style="96" customWidth="1"/>
    <col min="1044" max="1044" width="9.33203125" style="96" customWidth="1"/>
    <col min="1045" max="1045" width="3.5546875" style="96" customWidth="1"/>
    <col min="1046" max="1046" width="2.88671875" style="96" customWidth="1"/>
    <col min="1047" max="1047" width="2.6640625" style="96" customWidth="1"/>
    <col min="1048" max="1048" width="2.77734375" style="96" customWidth="1"/>
    <col min="1049" max="1049" width="4.77734375" style="96" customWidth="1"/>
    <col min="1050" max="1050" width="7" style="96" customWidth="1"/>
    <col min="1051" max="1054" width="6.21875" style="96" customWidth="1"/>
    <col min="1055" max="1055" width="6.109375" style="96" customWidth="1"/>
    <col min="1056" max="1058" width="6.21875" style="96" customWidth="1"/>
    <col min="1059" max="1059" width="12.109375" style="96" customWidth="1"/>
    <col min="1060" max="1060" width="9.21875" style="96" customWidth="1"/>
    <col min="1061" max="1061" width="9" style="96" customWidth="1"/>
    <col min="1062" max="1062" width="10.21875" style="96" customWidth="1"/>
    <col min="1063" max="1063" width="9.88671875" style="96" customWidth="1"/>
    <col min="1064" max="1064" width="9.6640625" style="96" customWidth="1"/>
    <col min="1065" max="1065" width="10" style="96" customWidth="1"/>
    <col min="1066" max="1066" width="11.21875" style="96" customWidth="1"/>
    <col min="1067" max="1067" width="10.88671875" style="96" customWidth="1"/>
    <col min="1068" max="1068" width="10.6640625" style="96" customWidth="1"/>
    <col min="1069" max="1074" width="9.109375" style="96" customWidth="1"/>
    <col min="1075" max="1075" width="9.33203125" style="96" customWidth="1"/>
    <col min="1076" max="1076" width="9.21875" style="96" customWidth="1"/>
    <col min="1077" max="1078" width="9.33203125" style="96" customWidth="1"/>
    <col min="1079" max="1079" width="9.21875" style="96" customWidth="1"/>
    <col min="1080" max="1080" width="9.109375" style="96" customWidth="1"/>
    <col min="1081" max="1091" width="9.33203125" style="96" customWidth="1"/>
    <col min="1092" max="1092" width="5.33203125" style="96" customWidth="1"/>
    <col min="1093" max="1093" width="9.6640625" style="96" customWidth="1"/>
    <col min="1094" max="1095" width="3.5546875" style="96" customWidth="1"/>
    <col min="1096" max="1098" width="7" style="96" customWidth="1"/>
    <col min="1099" max="1099" width="5" style="96" customWidth="1"/>
    <col min="1100" max="1100" width="3.6640625" style="96" customWidth="1"/>
    <col min="1101" max="1101" width="3.5546875" style="96" customWidth="1"/>
    <col min="1102" max="1102" width="7" style="96" customWidth="1"/>
    <col min="1103" max="1103" width="2.6640625" style="96" customWidth="1"/>
    <col min="1104" max="1104" width="7" style="96" customWidth="1"/>
    <col min="1105" max="1106" width="6.21875" style="96" customWidth="1"/>
    <col min="1107" max="1107" width="10.109375" style="96" customWidth="1"/>
    <col min="1108" max="1108" width="4.77734375" style="96" customWidth="1"/>
    <col min="1109" max="1109" width="4.88671875" style="96" customWidth="1"/>
    <col min="1110" max="1111" width="2.77734375" style="96" customWidth="1"/>
    <col min="1112" max="1112" width="2.88671875" style="96" customWidth="1"/>
    <col min="1113" max="1113" width="4.88671875" style="96" customWidth="1"/>
    <col min="1114" max="1114" width="9.33203125" style="96" customWidth="1"/>
    <col min="1115" max="1115" width="6.5546875" style="96" customWidth="1"/>
    <col min="1116" max="1116" width="9.33203125" style="96" customWidth="1"/>
    <col min="1117" max="1117" width="3.5546875" style="96" customWidth="1"/>
    <col min="1118" max="1118" width="2.88671875" style="96" customWidth="1"/>
    <col min="1119" max="1119" width="2.6640625" style="96" customWidth="1"/>
    <col min="1120" max="1120" width="2.77734375" style="96" customWidth="1"/>
    <col min="1121" max="1121" width="4.77734375" style="96" customWidth="1"/>
    <col min="1122" max="1122" width="7" style="96" customWidth="1"/>
    <col min="1123" max="1126" width="6.21875" style="96" customWidth="1"/>
    <col min="1127" max="1127" width="6.109375" style="96" customWidth="1"/>
    <col min="1128" max="1130" width="6.21875" style="96" customWidth="1"/>
    <col min="1131" max="1131" width="12.109375" style="96" customWidth="1"/>
    <col min="1132" max="1132" width="9.21875" style="96" customWidth="1"/>
    <col min="1133" max="1133" width="9" style="96" customWidth="1"/>
    <col min="1134" max="1134" width="10.21875" style="96" customWidth="1"/>
    <col min="1135" max="1135" width="9.88671875" style="96" customWidth="1"/>
    <col min="1136" max="1136" width="9.6640625" style="96" customWidth="1"/>
    <col min="1137" max="1137" width="10" style="96" customWidth="1"/>
    <col min="1138" max="1138" width="11.21875" style="96" customWidth="1"/>
    <col min="1139" max="1139" width="10.88671875" style="96" customWidth="1"/>
    <col min="1140" max="1140" width="10.6640625" style="96" customWidth="1"/>
    <col min="1141" max="1146" width="9.109375" style="96" customWidth="1"/>
    <col min="1147" max="1147" width="9.33203125" style="96" customWidth="1"/>
    <col min="1148" max="1148" width="9.21875" style="96" customWidth="1"/>
    <col min="1149" max="1150" width="9.33203125" style="96" customWidth="1"/>
    <col min="1151" max="1151" width="9.21875" style="96" customWidth="1"/>
    <col min="1152" max="1152" width="9.109375" style="96" customWidth="1"/>
    <col min="1153" max="1163" width="9.33203125" style="96" customWidth="1"/>
    <col min="1164" max="1164" width="5.33203125" style="96" customWidth="1"/>
    <col min="1165" max="1165" width="9.6640625" style="96" customWidth="1"/>
    <col min="1166" max="1167" width="3.5546875" style="96" customWidth="1"/>
    <col min="1168" max="1170" width="7" style="96" customWidth="1"/>
    <col min="1171" max="1171" width="5" style="96" customWidth="1"/>
    <col min="1172" max="1172" width="3.6640625" style="96" customWidth="1"/>
    <col min="1173" max="1173" width="3.5546875" style="96" customWidth="1"/>
    <col min="1174" max="1174" width="7" style="96" customWidth="1"/>
    <col min="1175" max="1175" width="2.6640625" style="96" customWidth="1"/>
    <col min="1176" max="1176" width="7" style="96" customWidth="1"/>
    <col min="1177" max="1178" width="6.21875" style="96" customWidth="1"/>
    <col min="1179" max="1179" width="10.109375" style="96" customWidth="1"/>
    <col min="1180" max="1180" width="4.77734375" style="96" customWidth="1"/>
    <col min="1181" max="1181" width="4.88671875" style="96" customWidth="1"/>
    <col min="1182" max="1183" width="2.77734375" style="96" customWidth="1"/>
    <col min="1184" max="1184" width="2.88671875" style="96" customWidth="1"/>
    <col min="1185" max="1185" width="4.88671875" style="96" customWidth="1"/>
    <col min="1186" max="1186" width="9.33203125" style="96" customWidth="1"/>
    <col min="1187" max="1187" width="6.5546875" style="96" customWidth="1"/>
    <col min="1188" max="1188" width="9.33203125" style="96" customWidth="1"/>
    <col min="1189" max="1189" width="3.5546875" style="96" customWidth="1"/>
    <col min="1190" max="1190" width="2.88671875" style="96" customWidth="1"/>
    <col min="1191" max="1191" width="2.6640625" style="96" customWidth="1"/>
    <col min="1192" max="1192" width="2.77734375" style="96" customWidth="1"/>
    <col min="1193" max="1193" width="4.77734375" style="96" customWidth="1"/>
    <col min="1194" max="1194" width="7" style="96" customWidth="1"/>
    <col min="1195" max="1198" width="6.21875" style="96" customWidth="1"/>
    <col min="1199" max="1199" width="6.109375" style="96" customWidth="1"/>
    <col min="1200" max="1202" width="6.21875" style="96" customWidth="1"/>
    <col min="1203" max="1203" width="12.109375" style="96" customWidth="1"/>
    <col min="1204" max="1204" width="9.21875" style="96" customWidth="1"/>
    <col min="1205" max="1205" width="9" style="96" customWidth="1"/>
    <col min="1206" max="1206" width="10.21875" style="96" customWidth="1"/>
    <col min="1207" max="1207" width="9.88671875" style="96" customWidth="1"/>
    <col min="1208" max="1208" width="9.6640625" style="96" customWidth="1"/>
    <col min="1209" max="1209" width="10" style="96" customWidth="1"/>
    <col min="1210" max="1210" width="11.21875" style="96" customWidth="1"/>
    <col min="1211" max="1211" width="10.88671875" style="96" customWidth="1"/>
    <col min="1212" max="1212" width="10.6640625" style="96" customWidth="1"/>
    <col min="1213" max="1218" width="9.109375" style="96" customWidth="1"/>
    <col min="1219" max="1219" width="9.33203125" style="96" customWidth="1"/>
    <col min="1220" max="1220" width="9.21875" style="96" customWidth="1"/>
    <col min="1221" max="1222" width="9.33203125" style="96" customWidth="1"/>
    <col min="1223" max="1223" width="9.21875" style="96" customWidth="1"/>
    <col min="1224" max="1224" width="9.109375" style="96" customWidth="1"/>
    <col min="1225" max="1235" width="9.33203125" style="96" customWidth="1"/>
    <col min="1236" max="1236" width="5.33203125" style="96" customWidth="1"/>
    <col min="1237" max="1237" width="9.6640625" style="96" customWidth="1"/>
    <col min="1238" max="1239" width="3.5546875" style="96" customWidth="1"/>
    <col min="1240" max="1242" width="7" style="96" customWidth="1"/>
    <col min="1243" max="1243" width="5" style="96" customWidth="1"/>
    <col min="1244" max="1244" width="3.6640625" style="96" customWidth="1"/>
    <col min="1245" max="1245" width="3.5546875" style="96" customWidth="1"/>
    <col min="1246" max="1246" width="7" style="96" customWidth="1"/>
    <col min="1247" max="1247" width="2.6640625" style="96" customWidth="1"/>
    <col min="1248" max="1248" width="7" style="96" customWidth="1"/>
    <col min="1249" max="1250" width="6.21875" style="96" customWidth="1"/>
    <col min="1251" max="1251" width="10.109375" style="96" customWidth="1"/>
    <col min="1252" max="1252" width="4.77734375" style="96" customWidth="1"/>
    <col min="1253" max="1253" width="4.88671875" style="96" customWidth="1"/>
    <col min="1254" max="1255" width="2.77734375" style="96" customWidth="1"/>
    <col min="1256" max="1256" width="2.88671875" style="96" customWidth="1"/>
    <col min="1257" max="1257" width="4.88671875" style="96" customWidth="1"/>
    <col min="1258" max="1258" width="9.33203125" style="96" customWidth="1"/>
    <col min="1259" max="1259" width="6.5546875" style="96" customWidth="1"/>
    <col min="1260" max="1260" width="9.33203125" style="96" customWidth="1"/>
    <col min="1261" max="1261" width="3.5546875" style="96" customWidth="1"/>
    <col min="1262" max="1262" width="2.88671875" style="96" customWidth="1"/>
    <col min="1263" max="1263" width="2.6640625" style="96" customWidth="1"/>
    <col min="1264" max="1264" width="2.77734375" style="96" customWidth="1"/>
    <col min="1265" max="1265" width="4.77734375" style="96" customWidth="1"/>
    <col min="1266" max="1266" width="7" style="96" customWidth="1"/>
    <col min="1267" max="1270" width="6.21875" style="96" customWidth="1"/>
    <col min="1271" max="1271" width="6.109375" style="96" customWidth="1"/>
    <col min="1272" max="1274" width="6.21875" style="96" customWidth="1"/>
    <col min="1275" max="1275" width="12.109375" style="96" customWidth="1"/>
    <col min="1276" max="1276" width="9.21875" style="96" customWidth="1"/>
    <col min="1277" max="1277" width="9" style="96" customWidth="1"/>
    <col min="1278" max="1278" width="10.21875" style="96" customWidth="1"/>
    <col min="1279" max="1279" width="9.88671875" style="96" customWidth="1"/>
    <col min="1280" max="1280" width="9.6640625" style="96" customWidth="1"/>
    <col min="1281" max="1281" width="10" style="96" customWidth="1"/>
    <col min="1282" max="1282" width="11.21875" style="96" customWidth="1"/>
    <col min="1283" max="1283" width="10.88671875" style="96" customWidth="1"/>
    <col min="1284" max="1284" width="10.6640625" style="96" customWidth="1"/>
    <col min="1285" max="1290" width="9.109375" style="96" customWidth="1"/>
    <col min="1291" max="1291" width="9.33203125" style="96" customWidth="1"/>
    <col min="1292" max="1292" width="9.21875" style="96" customWidth="1"/>
    <col min="1293" max="1294" width="9.33203125" style="96" customWidth="1"/>
    <col min="1295" max="1295" width="9.21875" style="96" customWidth="1"/>
    <col min="1296" max="1296" width="9.109375" style="96" customWidth="1"/>
    <col min="1297" max="1307" width="9.33203125" style="96" customWidth="1"/>
    <col min="1308" max="1308" width="5.33203125" style="96" customWidth="1"/>
    <col min="1309" max="1309" width="9.6640625" style="96" customWidth="1"/>
    <col min="1310" max="1311" width="3.5546875" style="96" customWidth="1"/>
    <col min="1312" max="1314" width="7" style="96" customWidth="1"/>
    <col min="1315" max="1315" width="5" style="96" customWidth="1"/>
    <col min="1316" max="1316" width="3.6640625" style="96" customWidth="1"/>
    <col min="1317" max="1317" width="3.5546875" style="96" customWidth="1"/>
    <col min="1318" max="1318" width="7" style="96" customWidth="1"/>
    <col min="1319" max="1319" width="2.6640625" style="96" customWidth="1"/>
    <col min="1320" max="1320" width="7" style="96" customWidth="1"/>
    <col min="1321" max="1322" width="6.21875" style="96" customWidth="1"/>
    <col min="1323" max="1323" width="10.109375" style="96" customWidth="1"/>
    <col min="1324" max="1324" width="4.77734375" style="96" customWidth="1"/>
    <col min="1325" max="1325" width="4.88671875" style="96" customWidth="1"/>
    <col min="1326" max="1327" width="2.77734375" style="96" customWidth="1"/>
    <col min="1328" max="1328" width="2.88671875" style="96" customWidth="1"/>
    <col min="1329" max="1329" width="4.88671875" style="96" customWidth="1"/>
    <col min="1330" max="1330" width="9.33203125" style="96" customWidth="1"/>
    <col min="1331" max="1331" width="6.5546875" style="96" customWidth="1"/>
    <col min="1332" max="1332" width="9.33203125" style="96" customWidth="1"/>
    <col min="1333" max="1333" width="3.5546875" style="96" customWidth="1"/>
    <col min="1334" max="1334" width="2.88671875" style="96" customWidth="1"/>
    <col min="1335" max="1335" width="2.6640625" style="96" customWidth="1"/>
    <col min="1336" max="1336" width="2.77734375" style="96" customWidth="1"/>
    <col min="1337" max="1337" width="4.77734375" style="96" customWidth="1"/>
    <col min="1338" max="1338" width="7" style="96" customWidth="1"/>
    <col min="1339" max="1342" width="6.21875" style="96" customWidth="1"/>
    <col min="1343" max="1343" width="6.109375" style="96" customWidth="1"/>
    <col min="1344" max="1346" width="6.21875" style="96" customWidth="1"/>
    <col min="1347" max="1347" width="12.109375" style="96" customWidth="1"/>
    <col min="1348" max="1348" width="9.21875" style="96" customWidth="1"/>
    <col min="1349" max="1349" width="9" style="96" customWidth="1"/>
    <col min="1350" max="1350" width="10.21875" style="96" customWidth="1"/>
    <col min="1351" max="1351" width="9.88671875" style="96" customWidth="1"/>
    <col min="1352" max="1352" width="9.6640625" style="96" customWidth="1"/>
    <col min="1353" max="1353" width="10" style="96" customWidth="1"/>
    <col min="1354" max="1354" width="11.21875" style="96" customWidth="1"/>
    <col min="1355" max="1355" width="10.88671875" style="96" customWidth="1"/>
    <col min="1356" max="1356" width="10.6640625" style="96" customWidth="1"/>
    <col min="1357" max="1362" width="9.109375" style="96" customWidth="1"/>
    <col min="1363" max="1363" width="9.33203125" style="96" customWidth="1"/>
    <col min="1364" max="1364" width="9.21875" style="96" customWidth="1"/>
    <col min="1365" max="1366" width="9.33203125" style="96" customWidth="1"/>
    <col min="1367" max="1367" width="9.21875" style="96" customWidth="1"/>
    <col min="1368" max="1368" width="9.109375" style="96" customWidth="1"/>
    <col min="1369" max="1379" width="9.33203125" style="96" customWidth="1"/>
    <col min="1380" max="1380" width="5.33203125" style="96" customWidth="1"/>
    <col min="1381" max="1381" width="9.6640625" style="96" customWidth="1"/>
    <col min="1382" max="1383" width="3.5546875" style="96" customWidth="1"/>
    <col min="1384" max="1386" width="7" style="96" customWidth="1"/>
    <col min="1387" max="1387" width="5" style="96" customWidth="1"/>
    <col min="1388" max="1388" width="3.6640625" style="96" customWidth="1"/>
    <col min="1389" max="1389" width="3.5546875" style="96" customWidth="1"/>
    <col min="1390" max="1390" width="7" style="96" customWidth="1"/>
    <col min="1391" max="1391" width="2.6640625" style="96" customWidth="1"/>
    <col min="1392" max="1392" width="7" style="96" customWidth="1"/>
    <col min="1393" max="1394" width="6.21875" style="96" customWidth="1"/>
    <col min="1395" max="1395" width="10.109375" style="96" customWidth="1"/>
    <col min="1396" max="1396" width="4.77734375" style="96" customWidth="1"/>
    <col min="1397" max="1397" width="4.88671875" style="96" customWidth="1"/>
    <col min="1398" max="1399" width="2.77734375" style="96" customWidth="1"/>
    <col min="1400" max="1400" width="2.88671875" style="96" customWidth="1"/>
    <col min="1401" max="1401" width="4.88671875" style="96" customWidth="1"/>
    <col min="1402" max="1402" width="9.33203125" style="96" customWidth="1"/>
    <col min="1403" max="1403" width="6.5546875" style="96" customWidth="1"/>
    <col min="1404" max="1404" width="9.33203125" style="96" customWidth="1"/>
    <col min="1405" max="1405" width="3.5546875" style="96" customWidth="1"/>
    <col min="1406" max="1406" width="2.88671875" style="96" customWidth="1"/>
    <col min="1407" max="1407" width="2.6640625" style="96" customWidth="1"/>
    <col min="1408" max="1408" width="2.77734375" style="96" customWidth="1"/>
    <col min="1409" max="1409" width="4.77734375" style="96" customWidth="1"/>
    <col min="1410" max="1410" width="7" style="96" customWidth="1"/>
    <col min="1411" max="1414" width="6.21875" style="96" customWidth="1"/>
    <col min="1415" max="1415" width="6.109375" style="96" customWidth="1"/>
    <col min="1416" max="1418" width="6.21875" style="96" customWidth="1"/>
    <col min="1419" max="1419" width="12.109375" style="96" customWidth="1"/>
    <col min="1420" max="1420" width="9.21875" style="96" customWidth="1"/>
    <col min="1421" max="1421" width="9" style="96" customWidth="1"/>
    <col min="1422" max="1422" width="10.21875" style="96" customWidth="1"/>
    <col min="1423" max="1423" width="9.88671875" style="96" customWidth="1"/>
    <col min="1424" max="1424" width="9.6640625" style="96" customWidth="1"/>
    <col min="1425" max="1425" width="10" style="96" customWidth="1"/>
    <col min="1426" max="1426" width="11.21875" style="96" customWidth="1"/>
    <col min="1427" max="1427" width="10.88671875" style="96" customWidth="1"/>
    <col min="1428" max="1428" width="10.6640625" style="96" customWidth="1"/>
    <col min="1429" max="1434" width="9.109375" style="96" customWidth="1"/>
    <col min="1435" max="1435" width="9.33203125" style="96" customWidth="1"/>
    <col min="1436" max="1436" width="9.21875" style="96" customWidth="1"/>
    <col min="1437" max="1438" width="9.33203125" style="96" customWidth="1"/>
    <col min="1439" max="1439" width="9.21875" style="96" customWidth="1"/>
    <col min="1440" max="1440" width="9.109375" style="96" customWidth="1"/>
    <col min="1441" max="1451" width="9.33203125" style="96" customWidth="1"/>
    <col min="1452" max="1452" width="5.33203125" style="96" customWidth="1"/>
    <col min="1453" max="1453" width="9.6640625" style="96" customWidth="1"/>
    <col min="1454" max="1455" width="3.5546875" style="96" customWidth="1"/>
    <col min="1456" max="1458" width="7" style="96" customWidth="1"/>
    <col min="1459" max="1459" width="5" style="96" customWidth="1"/>
    <col min="1460" max="1460" width="3.6640625" style="96" customWidth="1"/>
    <col min="1461" max="1461" width="3.5546875" style="96" customWidth="1"/>
    <col min="1462" max="1462" width="7" style="96" customWidth="1"/>
    <col min="1463" max="1463" width="2.6640625" style="96" customWidth="1"/>
    <col min="1464" max="1464" width="7" style="96" customWidth="1"/>
    <col min="1465" max="1466" width="6.21875" style="96" customWidth="1"/>
    <col min="1467" max="1467" width="10.109375" style="96" customWidth="1"/>
    <col min="1468" max="1468" width="4.77734375" style="96" customWidth="1"/>
    <col min="1469" max="1469" width="4.88671875" style="96" customWidth="1"/>
    <col min="1470" max="1471" width="2.77734375" style="96" customWidth="1"/>
    <col min="1472" max="1472" width="2.88671875" style="96" customWidth="1"/>
    <col min="1473" max="1473" width="4.88671875" style="96" customWidth="1"/>
    <col min="1474" max="1474" width="9.33203125" style="96" customWidth="1"/>
    <col min="1475" max="1475" width="6.5546875" style="96" customWidth="1"/>
    <col min="1476" max="1476" width="9.33203125" style="96" customWidth="1"/>
    <col min="1477" max="1477" width="3.5546875" style="96" customWidth="1"/>
    <col min="1478" max="1478" width="2.88671875" style="96" customWidth="1"/>
    <col min="1479" max="1479" width="2.6640625" style="96" customWidth="1"/>
    <col min="1480" max="1480" width="2.77734375" style="96" customWidth="1"/>
    <col min="1481" max="1481" width="4.77734375" style="96" customWidth="1"/>
    <col min="1482" max="1482" width="7" style="96" customWidth="1"/>
    <col min="1483" max="1486" width="6.21875" style="96" customWidth="1"/>
    <col min="1487" max="1487" width="6.109375" style="96" customWidth="1"/>
    <col min="1488" max="1490" width="6.21875" style="96" customWidth="1"/>
    <col min="1491" max="1491" width="12.109375" style="96" customWidth="1"/>
    <col min="1492" max="1492" width="9.21875" style="96" customWidth="1"/>
    <col min="1493" max="1493" width="9" style="96" customWidth="1"/>
    <col min="1494" max="1494" width="10.21875" style="96" customWidth="1"/>
    <col min="1495" max="1495" width="9.88671875" style="96" customWidth="1"/>
    <col min="1496" max="1496" width="9.6640625" style="96" customWidth="1"/>
    <col min="1497" max="1497" width="10" style="96" customWidth="1"/>
    <col min="1498" max="1498" width="11.21875" style="96" customWidth="1"/>
    <col min="1499" max="1499" width="10.88671875" style="96" customWidth="1"/>
    <col min="1500" max="1500" width="10.6640625" style="96" customWidth="1"/>
    <col min="1501" max="1506" width="9.109375" style="96" customWidth="1"/>
    <col min="1507" max="1507" width="9.33203125" style="96" customWidth="1"/>
    <col min="1508" max="1508" width="9.21875" style="96" customWidth="1"/>
    <col min="1509" max="1510" width="9.33203125" style="96" customWidth="1"/>
    <col min="1511" max="1511" width="9.21875" style="96" customWidth="1"/>
    <col min="1512" max="1512" width="9.109375" style="96" customWidth="1"/>
    <col min="1513" max="1523" width="9.33203125" style="96" customWidth="1"/>
    <col min="1524" max="1524" width="5.33203125" style="96" customWidth="1"/>
    <col min="1525" max="1525" width="9.6640625" style="96" customWidth="1"/>
    <col min="1526" max="1527" width="3.5546875" style="96" customWidth="1"/>
    <col min="1528" max="1530" width="7" style="96" customWidth="1"/>
    <col min="1531" max="1531" width="5" style="96" customWidth="1"/>
    <col min="1532" max="1532" width="3.6640625" style="96" customWidth="1"/>
    <col min="1533" max="1533" width="3.5546875" style="96" customWidth="1"/>
    <col min="1534" max="1534" width="7" style="96" customWidth="1"/>
    <col min="1535" max="1535" width="2.6640625" style="96" customWidth="1"/>
    <col min="1536" max="1536" width="7" style="96" customWidth="1"/>
    <col min="1537" max="1538" width="6.21875" style="96" customWidth="1"/>
    <col min="1539" max="1539" width="10.109375" style="96" customWidth="1"/>
    <col min="1540" max="1540" width="4.77734375" style="96" customWidth="1"/>
    <col min="1541" max="1541" width="4.88671875" style="96" customWidth="1"/>
    <col min="1542" max="1543" width="2.77734375" style="96" customWidth="1"/>
    <col min="1544" max="1544" width="2.88671875" style="96" customWidth="1"/>
    <col min="1545" max="1545" width="4.88671875" style="96" customWidth="1"/>
    <col min="1546" max="1546" width="9.33203125" style="96" customWidth="1"/>
    <col min="1547" max="1547" width="6.5546875" style="96" customWidth="1"/>
    <col min="1548" max="1548" width="9.33203125" style="96" customWidth="1"/>
    <col min="1549" max="1549" width="3.5546875" style="96" customWidth="1"/>
    <col min="1550" max="1550" width="2.88671875" style="96" customWidth="1"/>
    <col min="1551" max="1551" width="2.6640625" style="96" customWidth="1"/>
    <col min="1552" max="1552" width="2.77734375" style="96" customWidth="1"/>
    <col min="1553" max="1553" width="4.77734375" style="96" customWidth="1"/>
    <col min="1554" max="1554" width="7" style="96" customWidth="1"/>
    <col min="1555" max="1558" width="6.21875" style="96" customWidth="1"/>
    <col min="1559" max="1559" width="6.109375" style="96" customWidth="1"/>
    <col min="1560" max="1562" width="6.21875" style="96" customWidth="1"/>
    <col min="1563" max="1563" width="12.109375" style="96" customWidth="1"/>
    <col min="1564" max="1564" width="9.21875" style="96" customWidth="1"/>
    <col min="1565" max="1565" width="9" style="96" customWidth="1"/>
    <col min="1566" max="1566" width="10.21875" style="96" customWidth="1"/>
    <col min="1567" max="1567" width="9.88671875" style="96" customWidth="1"/>
    <col min="1568" max="1568" width="9.6640625" style="96" customWidth="1"/>
    <col min="1569" max="1569" width="10" style="96" customWidth="1"/>
    <col min="1570" max="1570" width="11.21875" style="96" customWidth="1"/>
    <col min="1571" max="1571" width="10.88671875" style="96" customWidth="1"/>
    <col min="1572" max="1572" width="10.6640625" style="96" customWidth="1"/>
    <col min="1573" max="1578" width="9.109375" style="96" customWidth="1"/>
    <col min="1579" max="1579" width="9.33203125" style="96" customWidth="1"/>
    <col min="1580" max="1580" width="9.21875" style="96" customWidth="1"/>
    <col min="1581" max="1582" width="9.33203125" style="96" customWidth="1"/>
    <col min="1583" max="1583" width="9.21875" style="96" customWidth="1"/>
    <col min="1584" max="1584" width="9.109375" style="96" customWidth="1"/>
    <col min="1585" max="1595" width="9.33203125" style="96" customWidth="1"/>
    <col min="1596" max="1596" width="5.33203125" style="96" customWidth="1"/>
    <col min="1597" max="1597" width="9.6640625" style="96" customWidth="1"/>
    <col min="1598" max="1599" width="3.5546875" style="96" customWidth="1"/>
    <col min="1600" max="1602" width="7" style="96" customWidth="1"/>
    <col min="1603" max="1603" width="5" style="96" customWidth="1"/>
    <col min="1604" max="1604" width="3.6640625" style="96" customWidth="1"/>
    <col min="1605" max="1605" width="3.5546875" style="96" customWidth="1"/>
    <col min="1606" max="1606" width="7" style="96" customWidth="1"/>
    <col min="1607" max="1607" width="2.6640625" style="96" customWidth="1"/>
    <col min="1608" max="1608" width="7" style="96" customWidth="1"/>
    <col min="1609" max="1610" width="6.21875" style="96" customWidth="1"/>
    <col min="1611" max="1611" width="10.109375" style="96" customWidth="1"/>
    <col min="1612" max="1612" width="4.77734375" style="96" customWidth="1"/>
    <col min="1613" max="1613" width="4.88671875" style="96" customWidth="1"/>
    <col min="1614" max="1615" width="2.77734375" style="96" customWidth="1"/>
    <col min="1616" max="1616" width="2.88671875" style="96" customWidth="1"/>
    <col min="1617" max="1617" width="4.88671875" style="96" customWidth="1"/>
    <col min="1618" max="1618" width="9.33203125" style="96" customWidth="1"/>
    <col min="1619" max="1619" width="6.5546875" style="96" customWidth="1"/>
    <col min="1620" max="1620" width="9.33203125" style="96" customWidth="1"/>
    <col min="1621" max="1621" width="3.5546875" style="96" customWidth="1"/>
    <col min="1622" max="1622" width="2.88671875" style="96" customWidth="1"/>
    <col min="1623" max="1623" width="2.6640625" style="96" customWidth="1"/>
    <col min="1624" max="1624" width="2.77734375" style="96" customWidth="1"/>
    <col min="1625" max="1625" width="4.77734375" style="96" customWidth="1"/>
    <col min="1626" max="1626" width="7" style="96" customWidth="1"/>
    <col min="1627" max="1630" width="6.21875" style="96" customWidth="1"/>
    <col min="1631" max="1631" width="6.109375" style="96" customWidth="1"/>
    <col min="1632" max="1634" width="6.21875" style="96" customWidth="1"/>
    <col min="1635" max="1635" width="12.109375" style="96" customWidth="1"/>
    <col min="1636" max="1636" width="9.21875" style="96" customWidth="1"/>
    <col min="1637" max="1637" width="9" style="96" customWidth="1"/>
    <col min="1638" max="1638" width="10.21875" style="96" customWidth="1"/>
    <col min="1639" max="1639" width="9.88671875" style="96" customWidth="1"/>
    <col min="1640" max="1640" width="9.6640625" style="96" customWidth="1"/>
    <col min="1641" max="1641" width="10" style="96" customWidth="1"/>
    <col min="1642" max="1642" width="11.21875" style="96" customWidth="1"/>
    <col min="1643" max="1643" width="10.88671875" style="96" customWidth="1"/>
    <col min="1644" max="1644" width="10.6640625" style="96" customWidth="1"/>
    <col min="1645" max="1650" width="9.109375" style="96" customWidth="1"/>
    <col min="1651" max="1651" width="9.33203125" style="96" customWidth="1"/>
    <col min="1652" max="1652" width="9.21875" style="96" customWidth="1"/>
    <col min="1653" max="1654" width="9.33203125" style="96" customWidth="1"/>
    <col min="1655" max="1655" width="9.21875" style="96" customWidth="1"/>
    <col min="1656" max="1656" width="9.109375" style="96" customWidth="1"/>
    <col min="1657" max="1667" width="9.33203125" style="96" customWidth="1"/>
    <col min="1668" max="1668" width="5.33203125" style="96" customWidth="1"/>
    <col min="1669" max="1669" width="9.6640625" style="96" customWidth="1"/>
    <col min="1670" max="1671" width="3.5546875" style="96" customWidth="1"/>
    <col min="1672" max="1674" width="7" style="96" customWidth="1"/>
    <col min="1675" max="1675" width="5" style="96" customWidth="1"/>
    <col min="1676" max="1676" width="3.6640625" style="96" customWidth="1"/>
    <col min="1677" max="1677" width="3.5546875" style="96" customWidth="1"/>
    <col min="1678" max="1678" width="7" style="96" customWidth="1"/>
    <col min="1679" max="1679" width="2.6640625" style="96" customWidth="1"/>
    <col min="1680" max="1680" width="7" style="96" customWidth="1"/>
    <col min="1681" max="1682" width="6.21875" style="96" customWidth="1"/>
    <col min="1683" max="1683" width="10.109375" style="96" customWidth="1"/>
    <col min="1684" max="1684" width="4.77734375" style="96" customWidth="1"/>
    <col min="1685" max="1685" width="4.88671875" style="96" customWidth="1"/>
    <col min="1686" max="1687" width="2.77734375" style="96" customWidth="1"/>
    <col min="1688" max="1688" width="2.88671875" style="96" customWidth="1"/>
    <col min="1689" max="1689" width="4.88671875" style="96" customWidth="1"/>
    <col min="1690" max="1690" width="9.33203125" style="96" customWidth="1"/>
    <col min="1691" max="1691" width="6.5546875" style="96" customWidth="1"/>
    <col min="1692" max="1692" width="9.33203125" style="96" customWidth="1"/>
    <col min="1693" max="1693" width="3.5546875" style="96" customWidth="1"/>
    <col min="1694" max="1694" width="2.88671875" style="96" customWidth="1"/>
    <col min="1695" max="1695" width="2.6640625" style="96" customWidth="1"/>
    <col min="1696" max="1696" width="2.77734375" style="96" customWidth="1"/>
    <col min="1697" max="1697" width="4.77734375" style="96" customWidth="1"/>
    <col min="1698" max="1698" width="7" style="96" customWidth="1"/>
    <col min="1699" max="1702" width="6.21875" style="96" customWidth="1"/>
    <col min="1703" max="1703" width="6.109375" style="96" customWidth="1"/>
    <col min="1704" max="1706" width="6.21875" style="96" customWidth="1"/>
    <col min="1707" max="1707" width="12.109375" style="96" customWidth="1"/>
    <col min="1708" max="1708" width="9.21875" style="96" customWidth="1"/>
    <col min="1709" max="1709" width="9" style="96" customWidth="1"/>
    <col min="1710" max="1710" width="10.21875" style="96" customWidth="1"/>
    <col min="1711" max="1711" width="9.88671875" style="96" customWidth="1"/>
    <col min="1712" max="1712" width="9.6640625" style="96" customWidth="1"/>
    <col min="1713" max="1713" width="10" style="96" customWidth="1"/>
    <col min="1714" max="1714" width="11.21875" style="96" customWidth="1"/>
    <col min="1715" max="1715" width="10.88671875" style="96" customWidth="1"/>
    <col min="1716" max="1716" width="10.6640625" style="96" customWidth="1"/>
    <col min="1717" max="1722" width="9.109375" style="96" customWidth="1"/>
    <col min="1723" max="1723" width="9.33203125" style="96" customWidth="1"/>
    <col min="1724" max="1724" width="9.21875" style="96" customWidth="1"/>
    <col min="1725" max="1726" width="9.33203125" style="96" customWidth="1"/>
    <col min="1727" max="1727" width="9.21875" style="96" customWidth="1"/>
    <col min="1728" max="1728" width="9.109375" style="96" customWidth="1"/>
    <col min="1729" max="1739" width="9.33203125" style="96" customWidth="1"/>
    <col min="1740" max="1740" width="5.33203125" style="96" customWidth="1"/>
    <col min="1741" max="1741" width="9.6640625" style="96" customWidth="1"/>
    <col min="1742" max="1743" width="3.5546875" style="96" customWidth="1"/>
    <col min="1744" max="1746" width="7" style="96" customWidth="1"/>
    <col min="1747" max="1747" width="5" style="96" customWidth="1"/>
    <col min="1748" max="1748" width="3.6640625" style="96" customWidth="1"/>
    <col min="1749" max="1749" width="3.5546875" style="96" customWidth="1"/>
    <col min="1750" max="1750" width="7" style="96" customWidth="1"/>
    <col min="1751" max="1751" width="2.6640625" style="96" customWidth="1"/>
    <col min="1752" max="1752" width="7" style="96" customWidth="1"/>
    <col min="1753" max="1754" width="6.21875" style="96" customWidth="1"/>
    <col min="1755" max="1755" width="10.109375" style="96" customWidth="1"/>
    <col min="1756" max="1756" width="4.77734375" style="96" customWidth="1"/>
    <col min="1757" max="1757" width="4.88671875" style="96" customWidth="1"/>
    <col min="1758" max="1759" width="2.77734375" style="96" customWidth="1"/>
    <col min="1760" max="1760" width="2.88671875" style="96" customWidth="1"/>
    <col min="1761" max="1761" width="4.88671875" style="96" customWidth="1"/>
    <col min="1762" max="1762" width="9.33203125" style="96" customWidth="1"/>
    <col min="1763" max="1763" width="6.5546875" style="96" customWidth="1"/>
    <col min="1764" max="1764" width="9.33203125" style="96" customWidth="1"/>
    <col min="1765" max="1765" width="3.5546875" style="96" customWidth="1"/>
    <col min="1766" max="1766" width="2.88671875" style="96" customWidth="1"/>
    <col min="1767" max="1767" width="2.6640625" style="96" customWidth="1"/>
    <col min="1768" max="1768" width="2.77734375" style="96" customWidth="1"/>
    <col min="1769" max="1769" width="4.77734375" style="96" customWidth="1"/>
    <col min="1770" max="1770" width="7" style="96" customWidth="1"/>
    <col min="1771" max="1774" width="6.21875" style="96" customWidth="1"/>
    <col min="1775" max="1775" width="6.109375" style="96" customWidth="1"/>
    <col min="1776" max="1778" width="6.21875" style="96" customWidth="1"/>
    <col min="1779" max="1779" width="12.109375" style="96" customWidth="1"/>
    <col min="1780" max="1780" width="9.21875" style="96" customWidth="1"/>
    <col min="1781" max="1781" width="9" style="96" customWidth="1"/>
    <col min="1782" max="1782" width="10.21875" style="96" customWidth="1"/>
    <col min="1783" max="1783" width="9.88671875" style="96" customWidth="1"/>
    <col min="1784" max="1784" width="9.6640625" style="96" customWidth="1"/>
    <col min="1785" max="1785" width="10" style="96" customWidth="1"/>
    <col min="1786" max="1786" width="11.21875" style="96" customWidth="1"/>
    <col min="1787" max="1787" width="10.88671875" style="96" customWidth="1"/>
    <col min="1788" max="1788" width="10.6640625" style="96" customWidth="1"/>
    <col min="1789" max="1794" width="9.109375" style="96" customWidth="1"/>
    <col min="1795" max="1795" width="9.33203125" style="96" customWidth="1"/>
    <col min="1796" max="1796" width="9.21875" style="96" customWidth="1"/>
    <col min="1797" max="1798" width="9.33203125" style="96" customWidth="1"/>
    <col min="1799" max="1799" width="9.21875" style="96" customWidth="1"/>
    <col min="1800" max="1800" width="9.109375" style="96" customWidth="1"/>
    <col min="1801" max="1811" width="9.33203125" style="96" customWidth="1"/>
    <col min="1812" max="1812" width="5.33203125" style="96" customWidth="1"/>
    <col min="1813" max="1813" width="9.6640625" style="96" customWidth="1"/>
    <col min="1814" max="1815" width="3.5546875" style="96" customWidth="1"/>
    <col min="1816" max="1818" width="7" style="96" customWidth="1"/>
    <col min="1819" max="1819" width="5" style="96" customWidth="1"/>
    <col min="1820" max="1820" width="3.6640625" style="96" customWidth="1"/>
    <col min="1821" max="1821" width="3.5546875" style="96" customWidth="1"/>
    <col min="1822" max="1822" width="7" style="96" customWidth="1"/>
    <col min="1823" max="1823" width="2.6640625" style="96" customWidth="1"/>
    <col min="1824" max="1824" width="7" style="96" customWidth="1"/>
    <col min="1825" max="1826" width="6.21875" style="96" customWidth="1"/>
    <col min="1827" max="1827" width="10.109375" style="96" customWidth="1"/>
    <col min="1828" max="1828" width="4.77734375" style="96" customWidth="1"/>
    <col min="1829" max="1829" width="4.88671875" style="96" customWidth="1"/>
    <col min="1830" max="1831" width="2.77734375" style="96" customWidth="1"/>
    <col min="1832" max="1832" width="2.88671875" style="96" customWidth="1"/>
    <col min="1833" max="1833" width="4.88671875" style="96" customWidth="1"/>
    <col min="1834" max="1834" width="9.33203125" style="96" customWidth="1"/>
    <col min="1835" max="1835" width="6.5546875" style="96" customWidth="1"/>
    <col min="1836" max="1836" width="9.33203125" style="96" customWidth="1"/>
    <col min="1837" max="1837" width="3.5546875" style="96" customWidth="1"/>
    <col min="1838" max="1838" width="2.88671875" style="96" customWidth="1"/>
    <col min="1839" max="1839" width="2.6640625" style="96" customWidth="1"/>
    <col min="1840" max="1840" width="2.77734375" style="96" customWidth="1"/>
    <col min="1841" max="1841" width="4.77734375" style="96" customWidth="1"/>
    <col min="1842" max="1842" width="7" style="96" customWidth="1"/>
    <col min="1843" max="1846" width="6.21875" style="96" customWidth="1"/>
    <col min="1847" max="1847" width="6.109375" style="96" customWidth="1"/>
    <col min="1848" max="1850" width="6.21875" style="96" customWidth="1"/>
    <col min="1851" max="1851" width="12.109375" style="96" customWidth="1"/>
    <col min="1852" max="1852" width="9.21875" style="96" customWidth="1"/>
    <col min="1853" max="1853" width="9" style="96" customWidth="1"/>
    <col min="1854" max="1854" width="10.21875" style="96" customWidth="1"/>
    <col min="1855" max="1855" width="9.88671875" style="96" customWidth="1"/>
    <col min="1856" max="1856" width="9.6640625" style="96" customWidth="1"/>
    <col min="1857" max="1857" width="10" style="96" customWidth="1"/>
    <col min="1858" max="1858" width="11.21875" style="96" customWidth="1"/>
    <col min="1859" max="1859" width="10.88671875" style="96" customWidth="1"/>
    <col min="1860" max="1860" width="10.6640625" style="96" customWidth="1"/>
    <col min="1861" max="1866" width="9.109375" style="96" customWidth="1"/>
    <col min="1867" max="1867" width="9.33203125" style="96" customWidth="1"/>
    <col min="1868" max="1868" width="9.21875" style="96" customWidth="1"/>
    <col min="1869" max="1870" width="9.33203125" style="96" customWidth="1"/>
    <col min="1871" max="1871" width="9.21875" style="96" customWidth="1"/>
    <col min="1872" max="1872" width="9.109375" style="96" customWidth="1"/>
    <col min="1873" max="1883" width="9.33203125" style="96" customWidth="1"/>
    <col min="1884" max="1884" width="5.33203125" style="96" customWidth="1"/>
    <col min="1885" max="1885" width="9.6640625" style="96" customWidth="1"/>
    <col min="1886" max="1887" width="3.5546875" style="96" customWidth="1"/>
    <col min="1888" max="1890" width="7" style="96" customWidth="1"/>
    <col min="1891" max="1891" width="5" style="96" customWidth="1"/>
    <col min="1892" max="1892" width="3.6640625" style="96" customWidth="1"/>
    <col min="1893" max="1893" width="3.5546875" style="96" customWidth="1"/>
    <col min="1894" max="1894" width="7" style="96" customWidth="1"/>
    <col min="1895" max="1895" width="2.6640625" style="96" customWidth="1"/>
    <col min="1896" max="1896" width="7" style="96" customWidth="1"/>
    <col min="1897" max="1898" width="6.21875" style="96" customWidth="1"/>
    <col min="1899" max="1899" width="10.109375" style="96" customWidth="1"/>
    <col min="1900" max="1900" width="4.77734375" style="96" customWidth="1"/>
    <col min="1901" max="1901" width="4.88671875" style="96" customWidth="1"/>
    <col min="1902" max="1903" width="2.77734375" style="96" customWidth="1"/>
    <col min="1904" max="1904" width="2.88671875" style="96" customWidth="1"/>
    <col min="1905" max="1905" width="4.88671875" style="96" customWidth="1"/>
    <col min="1906" max="1906" width="9.33203125" style="96" customWidth="1"/>
    <col min="1907" max="1907" width="6.5546875" style="96" customWidth="1"/>
    <col min="1908" max="1908" width="9.33203125" style="96" customWidth="1"/>
    <col min="1909" max="1909" width="3.5546875" style="96" customWidth="1"/>
    <col min="1910" max="1910" width="2.88671875" style="96" customWidth="1"/>
    <col min="1911" max="1911" width="2.6640625" style="96" customWidth="1"/>
    <col min="1912" max="1912" width="2.77734375" style="96" customWidth="1"/>
    <col min="1913" max="1913" width="4.77734375" style="96" customWidth="1"/>
    <col min="1914" max="1914" width="7" style="96" customWidth="1"/>
    <col min="1915" max="1918" width="6.21875" style="96" customWidth="1"/>
    <col min="1919" max="1919" width="6.109375" style="96" customWidth="1"/>
    <col min="1920" max="1922" width="6.21875" style="96" customWidth="1"/>
    <col min="1923" max="1923" width="12.109375" style="96" customWidth="1"/>
    <col min="1924" max="1924" width="9.21875" style="96" customWidth="1"/>
    <col min="1925" max="1925" width="9" style="96" customWidth="1"/>
    <col min="1926" max="1926" width="10.21875" style="96" customWidth="1"/>
    <col min="1927" max="1927" width="9.88671875" style="96" customWidth="1"/>
    <col min="1928" max="1928" width="9.6640625" style="96" customWidth="1"/>
    <col min="1929" max="1929" width="10" style="96" customWidth="1"/>
    <col min="1930" max="1930" width="11.21875" style="96" customWidth="1"/>
    <col min="1931" max="1931" width="10.88671875" style="96" customWidth="1"/>
    <col min="1932" max="1932" width="10.6640625" style="96" customWidth="1"/>
    <col min="1933" max="1938" width="9.109375" style="96" customWidth="1"/>
    <col min="1939" max="1939" width="9.33203125" style="96" customWidth="1"/>
    <col min="1940" max="1940" width="9.21875" style="96" customWidth="1"/>
    <col min="1941" max="1942" width="9.33203125" style="96" customWidth="1"/>
    <col min="1943" max="1943" width="9.21875" style="96" customWidth="1"/>
    <col min="1944" max="1944" width="9.109375" style="96" customWidth="1"/>
    <col min="1945" max="1955" width="9.33203125" style="96" customWidth="1"/>
    <col min="1956" max="1956" width="5.33203125" style="96" customWidth="1"/>
    <col min="1957" max="1957" width="9.6640625" style="96" customWidth="1"/>
    <col min="1958" max="1959" width="3.5546875" style="96" customWidth="1"/>
    <col min="1960" max="1962" width="7" style="96" customWidth="1"/>
    <col min="1963" max="1963" width="5" style="96" customWidth="1"/>
    <col min="1964" max="1964" width="3.6640625" style="96" customWidth="1"/>
    <col min="1965" max="1965" width="3.5546875" style="96" customWidth="1"/>
    <col min="1966" max="1966" width="7" style="96" customWidth="1"/>
    <col min="1967" max="1967" width="2.6640625" style="96" customWidth="1"/>
    <col min="1968" max="1968" width="7" style="96" customWidth="1"/>
    <col min="1969" max="1970" width="6.21875" style="96" customWidth="1"/>
    <col min="1971" max="1971" width="10.109375" style="96" customWidth="1"/>
    <col min="1972" max="1972" width="4.77734375" style="96" customWidth="1"/>
    <col min="1973" max="1973" width="4.88671875" style="96" customWidth="1"/>
    <col min="1974" max="1975" width="2.77734375" style="96" customWidth="1"/>
    <col min="1976" max="1976" width="2.88671875" style="96" customWidth="1"/>
    <col min="1977" max="1977" width="4.88671875" style="96" customWidth="1"/>
    <col min="1978" max="1978" width="9.33203125" style="96" customWidth="1"/>
    <col min="1979" max="1979" width="6.5546875" style="96" customWidth="1"/>
    <col min="1980" max="1980" width="9.33203125" style="96" customWidth="1"/>
    <col min="1981" max="1981" width="3.5546875" style="96" customWidth="1"/>
    <col min="1982" max="1982" width="2.88671875" style="96" customWidth="1"/>
    <col min="1983" max="1983" width="2.6640625" style="96" customWidth="1"/>
    <col min="1984" max="1984" width="2.77734375" style="96" customWidth="1"/>
    <col min="1985" max="1985" width="4.77734375" style="96" customWidth="1"/>
    <col min="1986" max="1986" width="7" style="96" customWidth="1"/>
    <col min="1987" max="1990" width="6.21875" style="96" customWidth="1"/>
    <col min="1991" max="1991" width="6.109375" style="96" customWidth="1"/>
    <col min="1992" max="1994" width="6.21875" style="96" customWidth="1"/>
    <col min="1995" max="1995" width="12.109375" style="96" customWidth="1"/>
    <col min="1996" max="1996" width="9.21875" style="96" customWidth="1"/>
    <col min="1997" max="1997" width="9" style="96" customWidth="1"/>
    <col min="1998" max="1998" width="10.21875" style="96" customWidth="1"/>
    <col min="1999" max="1999" width="9.88671875" style="96" customWidth="1"/>
    <col min="2000" max="2000" width="9.6640625" style="96" customWidth="1"/>
    <col min="2001" max="2001" width="10" style="96" customWidth="1"/>
    <col min="2002" max="2002" width="11.21875" style="96" customWidth="1"/>
    <col min="2003" max="2003" width="10.88671875" style="96" customWidth="1"/>
    <col min="2004" max="2004" width="10.6640625" style="96" customWidth="1"/>
    <col min="2005" max="2010" width="9.109375" style="96" customWidth="1"/>
    <col min="2011" max="2011" width="9.33203125" style="96" customWidth="1"/>
    <col min="2012" max="2012" width="9.21875" style="96" customWidth="1"/>
    <col min="2013" max="2014" width="9.33203125" style="96" customWidth="1"/>
    <col min="2015" max="2015" width="9.21875" style="96" customWidth="1"/>
    <col min="2016" max="2016" width="9.109375" style="96" customWidth="1"/>
    <col min="2017" max="2027" width="9.33203125" style="96" customWidth="1"/>
    <col min="2028" max="2028" width="5.33203125" style="96" customWidth="1"/>
    <col min="2029" max="2029" width="9.6640625" style="96" customWidth="1"/>
    <col min="2030" max="2031" width="3.5546875" style="96" customWidth="1"/>
    <col min="2032" max="2034" width="7" style="96" customWidth="1"/>
    <col min="2035" max="2035" width="5" style="96" customWidth="1"/>
    <col min="2036" max="2036" width="3.6640625" style="96" customWidth="1"/>
    <col min="2037" max="2037" width="3.5546875" style="96" customWidth="1"/>
    <col min="2038" max="2038" width="7" style="96" customWidth="1"/>
    <col min="2039" max="2039" width="2.6640625" style="96" customWidth="1"/>
    <col min="2040" max="2040" width="7" style="96" customWidth="1"/>
    <col min="2041" max="2042" width="6.21875" style="96" customWidth="1"/>
    <col min="2043" max="2043" width="10.109375" style="96" customWidth="1"/>
    <col min="2044" max="2044" width="4.77734375" style="96" customWidth="1"/>
    <col min="2045" max="2045" width="4.88671875" style="96" customWidth="1"/>
    <col min="2046" max="2047" width="2.77734375" style="96" customWidth="1"/>
    <col min="2048" max="2048" width="2.88671875" style="96" customWidth="1"/>
    <col min="2049" max="2049" width="4.88671875" style="96" customWidth="1"/>
    <col min="2050" max="2050" width="9.33203125" style="96" customWidth="1"/>
    <col min="2051" max="2051" width="6.5546875" style="96" customWidth="1"/>
    <col min="2052" max="2052" width="9.33203125" style="96" customWidth="1"/>
    <col min="2053" max="2053" width="3.5546875" style="96" customWidth="1"/>
    <col min="2054" max="2054" width="2.88671875" style="96" customWidth="1"/>
    <col min="2055" max="2055" width="2.6640625" style="96" customWidth="1"/>
    <col min="2056" max="2056" width="2.77734375" style="96" customWidth="1"/>
    <col min="2057" max="2057" width="4.77734375" style="96" customWidth="1"/>
    <col min="2058" max="2058" width="7" style="96" customWidth="1"/>
    <col min="2059" max="2062" width="6.21875" style="96" customWidth="1"/>
    <col min="2063" max="2063" width="6.109375" style="96" customWidth="1"/>
    <col min="2064" max="2066" width="6.21875" style="96" customWidth="1"/>
    <col min="2067" max="2067" width="12.109375" style="96" customWidth="1"/>
    <col min="2068" max="2068" width="9.21875" style="96" customWidth="1"/>
    <col min="2069" max="2069" width="9" style="96" customWidth="1"/>
    <col min="2070" max="2070" width="10.21875" style="96" customWidth="1"/>
    <col min="2071" max="2071" width="9.88671875" style="96" customWidth="1"/>
    <col min="2072" max="2072" width="9.6640625" style="96" customWidth="1"/>
    <col min="2073" max="2073" width="10" style="96" customWidth="1"/>
    <col min="2074" max="2074" width="11.21875" style="96" customWidth="1"/>
    <col min="2075" max="2075" width="10.88671875" style="96" customWidth="1"/>
    <col min="2076" max="2076" width="10.6640625" style="96" customWidth="1"/>
    <col min="2077" max="2082" width="9.109375" style="96" customWidth="1"/>
    <col min="2083" max="2083" width="9.33203125" style="96" customWidth="1"/>
    <col min="2084" max="2084" width="9.21875" style="96" customWidth="1"/>
    <col min="2085" max="2086" width="9.33203125" style="96" customWidth="1"/>
    <col min="2087" max="2087" width="9.21875" style="96" customWidth="1"/>
    <col min="2088" max="2088" width="9.109375" style="96" customWidth="1"/>
    <col min="2089" max="2099" width="9.33203125" style="96" customWidth="1"/>
    <col min="2100" max="2100" width="5.33203125" style="96" customWidth="1"/>
    <col min="2101" max="2101" width="9.6640625" style="96" customWidth="1"/>
    <col min="2102" max="2103" width="3.5546875" style="96" customWidth="1"/>
    <col min="2104" max="2106" width="7" style="96" customWidth="1"/>
    <col min="2107" max="2107" width="5" style="96" customWidth="1"/>
    <col min="2108" max="2108" width="3.6640625" style="96" customWidth="1"/>
    <col min="2109" max="2109" width="3.5546875" style="96" customWidth="1"/>
    <col min="2110" max="2110" width="7" style="96" customWidth="1"/>
    <col min="2111" max="2111" width="2.6640625" style="96" customWidth="1"/>
    <col min="2112" max="2112" width="7" style="96" customWidth="1"/>
    <col min="2113" max="2114" width="6.21875" style="96" customWidth="1"/>
    <col min="2115" max="2115" width="10.109375" style="96" customWidth="1"/>
    <col min="2116" max="2116" width="4.77734375" style="96" customWidth="1"/>
    <col min="2117" max="2117" width="4.88671875" style="96" customWidth="1"/>
    <col min="2118" max="2119" width="2.77734375" style="96" customWidth="1"/>
    <col min="2120" max="2120" width="2.88671875" style="96" customWidth="1"/>
    <col min="2121" max="2121" width="4.88671875" style="96" customWidth="1"/>
    <col min="2122" max="2122" width="9.33203125" style="96" customWidth="1"/>
    <col min="2123" max="2123" width="6.5546875" style="96" customWidth="1"/>
    <col min="2124" max="2124" width="9.33203125" style="96" customWidth="1"/>
    <col min="2125" max="2125" width="3.5546875" style="96" customWidth="1"/>
    <col min="2126" max="2126" width="2.88671875" style="96" customWidth="1"/>
    <col min="2127" max="2127" width="2.6640625" style="96" customWidth="1"/>
    <col min="2128" max="2128" width="2.77734375" style="96" customWidth="1"/>
    <col min="2129" max="2129" width="4.77734375" style="96" customWidth="1"/>
    <col min="2130" max="2130" width="7" style="96" customWidth="1"/>
    <col min="2131" max="2134" width="6.21875" style="96" customWidth="1"/>
    <col min="2135" max="2135" width="6.109375" style="96" customWidth="1"/>
    <col min="2136" max="2138" width="6.21875" style="96" customWidth="1"/>
    <col min="2139" max="2139" width="12.109375" style="96" customWidth="1"/>
    <col min="2140" max="2140" width="9.21875" style="96" customWidth="1"/>
    <col min="2141" max="2141" width="9" style="96" customWidth="1"/>
    <col min="2142" max="2142" width="10.21875" style="96" customWidth="1"/>
    <col min="2143" max="2143" width="9.88671875" style="96" customWidth="1"/>
    <col min="2144" max="2144" width="9.6640625" style="96" customWidth="1"/>
    <col min="2145" max="2145" width="10" style="96" customWidth="1"/>
    <col min="2146" max="2146" width="11.21875" style="96" customWidth="1"/>
    <col min="2147" max="2147" width="10.88671875" style="96" customWidth="1"/>
    <col min="2148" max="2148" width="10.6640625" style="96" customWidth="1"/>
    <col min="2149" max="2154" width="9.109375" style="96" customWidth="1"/>
    <col min="2155" max="2155" width="9.33203125" style="96" customWidth="1"/>
    <col min="2156" max="2156" width="9.21875" style="96" customWidth="1"/>
    <col min="2157" max="2158" width="9.33203125" style="96" customWidth="1"/>
    <col min="2159" max="2159" width="9.21875" style="96" customWidth="1"/>
    <col min="2160" max="2160" width="9.109375" style="96" customWidth="1"/>
    <col min="2161" max="2171" width="9.33203125" style="96" customWidth="1"/>
    <col min="2172" max="2172" width="5.33203125" style="96" customWidth="1"/>
    <col min="2173" max="2173" width="9.6640625" style="96" customWidth="1"/>
    <col min="2174" max="2175" width="3.5546875" style="96" customWidth="1"/>
    <col min="2176" max="2178" width="7" style="96" customWidth="1"/>
    <col min="2179" max="2179" width="5" style="96" customWidth="1"/>
    <col min="2180" max="2180" width="3.6640625" style="96" customWidth="1"/>
    <col min="2181" max="2181" width="3.5546875" style="96" customWidth="1"/>
    <col min="2182" max="2182" width="7" style="96" customWidth="1"/>
    <col min="2183" max="2183" width="2.6640625" style="96" customWidth="1"/>
    <col min="2184" max="2184" width="7" style="96" customWidth="1"/>
    <col min="2185" max="2186" width="6.21875" style="96" customWidth="1"/>
    <col min="2187" max="2187" width="10.109375" style="96" customWidth="1"/>
    <col min="2188" max="2188" width="4.77734375" style="96" customWidth="1"/>
    <col min="2189" max="2189" width="4.88671875" style="96" customWidth="1"/>
    <col min="2190" max="2191" width="2.77734375" style="96" customWidth="1"/>
    <col min="2192" max="2192" width="2.88671875" style="96" customWidth="1"/>
    <col min="2193" max="2193" width="4.88671875" style="96" customWidth="1"/>
    <col min="2194" max="2194" width="9.33203125" style="96" customWidth="1"/>
    <col min="2195" max="2195" width="6.5546875" style="96" customWidth="1"/>
    <col min="2196" max="2196" width="9.33203125" style="96" customWidth="1"/>
    <col min="2197" max="2197" width="3.5546875" style="96" customWidth="1"/>
    <col min="2198" max="2198" width="2.88671875" style="96" customWidth="1"/>
    <col min="2199" max="2199" width="2.6640625" style="96" customWidth="1"/>
    <col min="2200" max="2200" width="2.77734375" style="96" customWidth="1"/>
    <col min="2201" max="2201" width="4.77734375" style="96" customWidth="1"/>
    <col min="2202" max="2202" width="7" style="96" customWidth="1"/>
    <col min="2203" max="2206" width="6.21875" style="96" customWidth="1"/>
    <col min="2207" max="2207" width="6.109375" style="96" customWidth="1"/>
    <col min="2208" max="2210" width="6.21875" style="96" customWidth="1"/>
    <col min="2211" max="2211" width="12.109375" style="96" customWidth="1"/>
    <col min="2212" max="2212" width="9.21875" style="96" customWidth="1"/>
    <col min="2213" max="2213" width="9" style="96" customWidth="1"/>
    <col min="2214" max="2214" width="10.21875" style="96" customWidth="1"/>
    <col min="2215" max="2215" width="9.88671875" style="96" customWidth="1"/>
    <col min="2216" max="2216" width="9.6640625" style="96" customWidth="1"/>
    <col min="2217" max="2217" width="10" style="96" customWidth="1"/>
    <col min="2218" max="2218" width="11.21875" style="96" customWidth="1"/>
    <col min="2219" max="2219" width="10.88671875" style="96" customWidth="1"/>
    <col min="2220" max="2220" width="10.6640625" style="96" customWidth="1"/>
    <col min="2221" max="2226" width="9.109375" style="96" customWidth="1"/>
    <col min="2227" max="2227" width="9.33203125" style="96" customWidth="1"/>
    <col min="2228" max="2228" width="9.21875" style="96" customWidth="1"/>
    <col min="2229" max="2230" width="9.33203125" style="96" customWidth="1"/>
    <col min="2231" max="2231" width="9.21875" style="96" customWidth="1"/>
    <col min="2232" max="2232" width="9.109375" style="96" customWidth="1"/>
    <col min="2233" max="2243" width="9.33203125" style="96" customWidth="1"/>
    <col min="2244" max="2244" width="5.33203125" style="96" customWidth="1"/>
    <col min="2245" max="2245" width="9.6640625" style="96" customWidth="1"/>
    <col min="2246" max="2247" width="3.5546875" style="96" customWidth="1"/>
    <col min="2248" max="2250" width="7" style="96" customWidth="1"/>
    <col min="2251" max="2251" width="5" style="96" customWidth="1"/>
    <col min="2252" max="2252" width="3.6640625" style="96" customWidth="1"/>
    <col min="2253" max="2253" width="3.5546875" style="96" customWidth="1"/>
    <col min="2254" max="2254" width="7" style="96" customWidth="1"/>
    <col min="2255" max="2255" width="2.6640625" style="96" customWidth="1"/>
    <col min="2256" max="2256" width="7" style="96" customWidth="1"/>
    <col min="2257" max="2258" width="6.21875" style="96" customWidth="1"/>
    <col min="2259" max="2259" width="10.109375" style="96" customWidth="1"/>
    <col min="2260" max="2260" width="4.77734375" style="96" customWidth="1"/>
    <col min="2261" max="2261" width="4.88671875" style="96" customWidth="1"/>
    <col min="2262" max="2263" width="2.77734375" style="96" customWidth="1"/>
    <col min="2264" max="2264" width="2.88671875" style="96" customWidth="1"/>
    <col min="2265" max="2265" width="4.88671875" style="96" customWidth="1"/>
    <col min="2266" max="2266" width="9.33203125" style="96" customWidth="1"/>
    <col min="2267" max="2267" width="6.5546875" style="96" customWidth="1"/>
    <col min="2268" max="2268" width="9.33203125" style="96" customWidth="1"/>
    <col min="2269" max="2269" width="3.5546875" style="96" customWidth="1"/>
    <col min="2270" max="2270" width="2.88671875" style="96" customWidth="1"/>
    <col min="2271" max="2271" width="2.6640625" style="96" customWidth="1"/>
    <col min="2272" max="2272" width="2.77734375" style="96" customWidth="1"/>
    <col min="2273" max="2273" width="4.77734375" style="96" customWidth="1"/>
    <col min="2274" max="2274" width="7" style="96" customWidth="1"/>
    <col min="2275" max="2278" width="6.21875" style="96" customWidth="1"/>
    <col min="2279" max="2279" width="6.109375" style="96" customWidth="1"/>
    <col min="2280" max="2282" width="6.21875" style="96" customWidth="1"/>
    <col min="2283" max="2283" width="12.109375" style="96" customWidth="1"/>
    <col min="2284" max="2284" width="9.21875" style="96" customWidth="1"/>
    <col min="2285" max="2285" width="9" style="96" customWidth="1"/>
    <col min="2286" max="2286" width="10.21875" style="96" customWidth="1"/>
    <col min="2287" max="2287" width="9.88671875" style="96" customWidth="1"/>
    <col min="2288" max="2288" width="9.6640625" style="96" customWidth="1"/>
    <col min="2289" max="2289" width="10" style="96" customWidth="1"/>
    <col min="2290" max="2290" width="11.21875" style="96" customWidth="1"/>
    <col min="2291" max="2291" width="10.88671875" style="96" customWidth="1"/>
    <col min="2292" max="2292" width="10.6640625" style="96" customWidth="1"/>
    <col min="2293" max="2298" width="9.109375" style="96" customWidth="1"/>
    <col min="2299" max="2299" width="9.33203125" style="96" customWidth="1"/>
    <col min="2300" max="2300" width="9.21875" style="96" customWidth="1"/>
    <col min="2301" max="2302" width="9.33203125" style="96" customWidth="1"/>
    <col min="2303" max="2303" width="9.21875" style="96" customWidth="1"/>
    <col min="2304" max="2304" width="9.109375" style="96" customWidth="1"/>
    <col min="2305" max="2315" width="9.33203125" style="96" customWidth="1"/>
    <col min="2316" max="2316" width="5.33203125" style="96" customWidth="1"/>
    <col min="2317" max="2317" width="9.6640625" style="96" customWidth="1"/>
    <col min="2318" max="2319" width="3.5546875" style="96" customWidth="1"/>
    <col min="2320" max="2322" width="7" style="96" customWidth="1"/>
    <col min="2323" max="2323" width="5" style="96" customWidth="1"/>
    <col min="2324" max="2324" width="3.6640625" style="96" customWidth="1"/>
    <col min="2325" max="2325" width="3.5546875" style="96" customWidth="1"/>
    <col min="2326" max="2326" width="7" style="96" customWidth="1"/>
    <col min="2327" max="2327" width="2.6640625" style="96" customWidth="1"/>
    <col min="2328" max="2328" width="7" style="96" customWidth="1"/>
    <col min="2329" max="2330" width="6.21875" style="96" customWidth="1"/>
    <col min="2331" max="2331" width="10.109375" style="96" customWidth="1"/>
    <col min="2332" max="2332" width="4.77734375" style="96" customWidth="1"/>
    <col min="2333" max="2333" width="4.88671875" style="96" customWidth="1"/>
    <col min="2334" max="2335" width="2.77734375" style="96" customWidth="1"/>
    <col min="2336" max="2336" width="2.88671875" style="96" customWidth="1"/>
    <col min="2337" max="2337" width="4.88671875" style="96" customWidth="1"/>
    <col min="2338" max="2338" width="9.33203125" style="96" customWidth="1"/>
    <col min="2339" max="2339" width="6.5546875" style="96" customWidth="1"/>
    <col min="2340" max="2340" width="9.33203125" style="96" customWidth="1"/>
    <col min="2341" max="2341" width="3.5546875" style="96" customWidth="1"/>
    <col min="2342" max="2342" width="2.88671875" style="96" customWidth="1"/>
    <col min="2343" max="2343" width="2.6640625" style="96" customWidth="1"/>
    <col min="2344" max="2344" width="2.77734375" style="96" customWidth="1"/>
    <col min="2345" max="2345" width="4.77734375" style="96" customWidth="1"/>
    <col min="2346" max="2346" width="7" style="96" customWidth="1"/>
    <col min="2347" max="2350" width="6.21875" style="96" customWidth="1"/>
    <col min="2351" max="2351" width="6.109375" style="96" customWidth="1"/>
    <col min="2352" max="2354" width="6.21875" style="96" customWidth="1"/>
    <col min="2355" max="2355" width="12.109375" style="96" customWidth="1"/>
    <col min="2356" max="2356" width="9.21875" style="96" customWidth="1"/>
    <col min="2357" max="2357" width="9" style="96" customWidth="1"/>
    <col min="2358" max="2358" width="10.21875" style="96" customWidth="1"/>
    <col min="2359" max="2359" width="9.88671875" style="96" customWidth="1"/>
    <col min="2360" max="2360" width="9.6640625" style="96" customWidth="1"/>
    <col min="2361" max="2361" width="10" style="96" customWidth="1"/>
    <col min="2362" max="2362" width="11.21875" style="96" customWidth="1"/>
    <col min="2363" max="2363" width="10.88671875" style="96" customWidth="1"/>
    <col min="2364" max="2364" width="10.6640625" style="96" customWidth="1"/>
    <col min="2365" max="2370" width="9.109375" style="96" customWidth="1"/>
    <col min="2371" max="2371" width="9.33203125" style="96" customWidth="1"/>
    <col min="2372" max="2372" width="9.21875" style="96" customWidth="1"/>
    <col min="2373" max="2374" width="9.33203125" style="96" customWidth="1"/>
    <col min="2375" max="2375" width="9.21875" style="96" customWidth="1"/>
    <col min="2376" max="2376" width="9.109375" style="96" customWidth="1"/>
    <col min="2377" max="2387" width="9.33203125" style="96" customWidth="1"/>
    <col min="2388" max="2388" width="5.33203125" style="96" customWidth="1"/>
    <col min="2389" max="2389" width="9.6640625" style="96" customWidth="1"/>
    <col min="2390" max="2391" width="3.5546875" style="96" customWidth="1"/>
    <col min="2392" max="2394" width="7" style="96" customWidth="1"/>
    <col min="2395" max="2395" width="5" style="96" customWidth="1"/>
    <col min="2396" max="2396" width="3.6640625" style="96" customWidth="1"/>
    <col min="2397" max="2397" width="3.5546875" style="96" customWidth="1"/>
    <col min="2398" max="2398" width="7" style="96" customWidth="1"/>
    <col min="2399" max="2399" width="2.6640625" style="96" customWidth="1"/>
    <col min="2400" max="2400" width="7" style="96" customWidth="1"/>
    <col min="2401" max="2402" width="6.21875" style="96" customWidth="1"/>
    <col min="2403" max="2403" width="10.109375" style="96" customWidth="1"/>
    <col min="2404" max="2404" width="4.77734375" style="96" customWidth="1"/>
    <col min="2405" max="2405" width="4.88671875" style="96" customWidth="1"/>
    <col min="2406" max="2407" width="2.77734375" style="96" customWidth="1"/>
    <col min="2408" max="2408" width="2.88671875" style="96" customWidth="1"/>
    <col min="2409" max="2409" width="4.88671875" style="96" customWidth="1"/>
    <col min="2410" max="2410" width="9.33203125" style="96" customWidth="1"/>
    <col min="2411" max="2411" width="6.5546875" style="96" customWidth="1"/>
    <col min="2412" max="2412" width="9.33203125" style="96" customWidth="1"/>
    <col min="2413" max="2413" width="3.5546875" style="96" customWidth="1"/>
    <col min="2414" max="2414" width="2.88671875" style="96" customWidth="1"/>
    <col min="2415" max="2415" width="2.6640625" style="96" customWidth="1"/>
    <col min="2416" max="2416" width="2.77734375" style="96" customWidth="1"/>
    <col min="2417" max="2417" width="4.77734375" style="96" customWidth="1"/>
    <col min="2418" max="2418" width="7" style="96" customWidth="1"/>
    <col min="2419" max="2422" width="6.21875" style="96" customWidth="1"/>
    <col min="2423" max="2423" width="6.109375" style="96" customWidth="1"/>
    <col min="2424" max="2426" width="6.21875" style="96" customWidth="1"/>
    <col min="2427" max="2427" width="12.109375" style="96" customWidth="1"/>
    <col min="2428" max="2428" width="9.21875" style="96" customWidth="1"/>
    <col min="2429" max="2429" width="9" style="96" customWidth="1"/>
    <col min="2430" max="2430" width="10.21875" style="96" customWidth="1"/>
    <col min="2431" max="2431" width="9.88671875" style="96" customWidth="1"/>
    <col min="2432" max="2432" width="9.6640625" style="96" customWidth="1"/>
    <col min="2433" max="2433" width="10" style="96" customWidth="1"/>
    <col min="2434" max="2434" width="11.21875" style="96" customWidth="1"/>
    <col min="2435" max="2435" width="10.88671875" style="96" customWidth="1"/>
    <col min="2436" max="2436" width="10.6640625" style="96" customWidth="1"/>
    <col min="2437" max="2442" width="9.109375" style="96" customWidth="1"/>
    <col min="2443" max="2443" width="9.33203125" style="96" customWidth="1"/>
    <col min="2444" max="2444" width="9.21875" style="96" customWidth="1"/>
    <col min="2445" max="2446" width="9.33203125" style="96" customWidth="1"/>
    <col min="2447" max="2447" width="9.21875" style="96" customWidth="1"/>
    <col min="2448" max="2448" width="9.109375" style="96" customWidth="1"/>
    <col min="2449" max="2459" width="9.33203125" style="96" customWidth="1"/>
    <col min="2460" max="2460" width="5.33203125" style="96" customWidth="1"/>
    <col min="2461" max="2461" width="9.6640625" style="96" customWidth="1"/>
    <col min="2462" max="2463" width="3.5546875" style="96" customWidth="1"/>
    <col min="2464" max="2466" width="7" style="96" customWidth="1"/>
    <col min="2467" max="2467" width="5" style="96" customWidth="1"/>
    <col min="2468" max="2468" width="3.6640625" style="96" customWidth="1"/>
    <col min="2469" max="2469" width="3.5546875" style="96" customWidth="1"/>
    <col min="2470" max="2470" width="7" style="96" customWidth="1"/>
    <col min="2471" max="2471" width="2.6640625" style="96" customWidth="1"/>
    <col min="2472" max="2472" width="7" style="96" customWidth="1"/>
    <col min="2473" max="2474" width="6.21875" style="96" customWidth="1"/>
    <col min="2475" max="2475" width="10.109375" style="96" customWidth="1"/>
    <col min="2476" max="2476" width="4.77734375" style="96" customWidth="1"/>
    <col min="2477" max="2477" width="4.88671875" style="96" customWidth="1"/>
    <col min="2478" max="2479" width="2.77734375" style="96" customWidth="1"/>
    <col min="2480" max="2480" width="2.88671875" style="96" customWidth="1"/>
    <col min="2481" max="2481" width="4.88671875" style="96" customWidth="1"/>
    <col min="2482" max="2482" width="9.33203125" style="96" customWidth="1"/>
    <col min="2483" max="2483" width="6.5546875" style="96" customWidth="1"/>
    <col min="2484" max="2484" width="9.33203125" style="96" customWidth="1"/>
    <col min="2485" max="2485" width="3.5546875" style="96" customWidth="1"/>
    <col min="2486" max="2486" width="2.88671875" style="96" customWidth="1"/>
    <col min="2487" max="2487" width="2.6640625" style="96" customWidth="1"/>
    <col min="2488" max="2488" width="2.77734375" style="96" customWidth="1"/>
    <col min="2489" max="2489" width="4.77734375" style="96" customWidth="1"/>
    <col min="2490" max="2490" width="7" style="96" customWidth="1"/>
    <col min="2491" max="2494" width="6.21875" style="96" customWidth="1"/>
    <col min="2495" max="2495" width="6.109375" style="96" customWidth="1"/>
    <col min="2496" max="2498" width="6.21875" style="96" customWidth="1"/>
    <col min="2499" max="2499" width="12.109375" style="96" customWidth="1"/>
    <col min="2500" max="2500" width="9.21875" style="96" customWidth="1"/>
    <col min="2501" max="2501" width="9" style="96" customWidth="1"/>
    <col min="2502" max="2502" width="10.21875" style="96" customWidth="1"/>
    <col min="2503" max="2503" width="9.88671875" style="96" customWidth="1"/>
    <col min="2504" max="2504" width="9.6640625" style="96" customWidth="1"/>
    <col min="2505" max="2505" width="10" style="96" customWidth="1"/>
    <col min="2506" max="2506" width="11.21875" style="96" customWidth="1"/>
    <col min="2507" max="2507" width="10.88671875" style="96" customWidth="1"/>
    <col min="2508" max="2508" width="10.6640625" style="96" customWidth="1"/>
    <col min="2509" max="2514" width="9.109375" style="96" customWidth="1"/>
    <col min="2515" max="2515" width="9.33203125" style="96" customWidth="1"/>
    <col min="2516" max="2516" width="9.21875" style="96" customWidth="1"/>
    <col min="2517" max="2518" width="9.33203125" style="96" customWidth="1"/>
    <col min="2519" max="2519" width="9.21875" style="96" customWidth="1"/>
    <col min="2520" max="2520" width="9.109375" style="96" customWidth="1"/>
    <col min="2521" max="2531" width="9.33203125" style="96" customWidth="1"/>
    <col min="2532" max="2532" width="5.33203125" style="96" customWidth="1"/>
    <col min="2533" max="2533" width="9.6640625" style="96" customWidth="1"/>
    <col min="2534" max="2535" width="3.5546875" style="96" customWidth="1"/>
    <col min="2536" max="2538" width="7" style="96" customWidth="1"/>
    <col min="2539" max="2539" width="5" style="96" customWidth="1"/>
    <col min="2540" max="2540" width="3.6640625" style="96" customWidth="1"/>
    <col min="2541" max="2541" width="3.5546875" style="96" customWidth="1"/>
    <col min="2542" max="2542" width="7" style="96" customWidth="1"/>
    <col min="2543" max="2543" width="2.6640625" style="96" customWidth="1"/>
    <col min="2544" max="2544" width="7" style="96" customWidth="1"/>
    <col min="2545" max="2546" width="6.21875" style="96" customWidth="1"/>
    <col min="2547" max="2547" width="10.109375" style="96" customWidth="1"/>
    <col min="2548" max="2548" width="4.77734375" style="96" customWidth="1"/>
    <col min="2549" max="2549" width="4.88671875" style="96" customWidth="1"/>
    <col min="2550" max="2551" width="2.77734375" style="96" customWidth="1"/>
    <col min="2552" max="2552" width="2.88671875" style="96" customWidth="1"/>
    <col min="2553" max="2553" width="4.88671875" style="96" customWidth="1"/>
    <col min="2554" max="2554" width="9.33203125" style="96" customWidth="1"/>
    <col min="2555" max="2555" width="6.5546875" style="96" customWidth="1"/>
    <col min="2556" max="2556" width="9.33203125" style="96" customWidth="1"/>
    <col min="2557" max="2557" width="3.5546875" style="96" customWidth="1"/>
    <col min="2558" max="2558" width="2.88671875" style="96" customWidth="1"/>
    <col min="2559" max="2559" width="2.6640625" style="96" customWidth="1"/>
    <col min="2560" max="2560" width="2.77734375" style="96" customWidth="1"/>
    <col min="2561" max="2561" width="4.77734375" style="96" customWidth="1"/>
    <col min="2562" max="2562" width="7" style="96" customWidth="1"/>
    <col min="2563" max="2566" width="6.21875" style="96" customWidth="1"/>
    <col min="2567" max="2567" width="6.109375" style="96" customWidth="1"/>
    <col min="2568" max="2570" width="6.21875" style="96" customWidth="1"/>
    <col min="2571" max="2571" width="12.109375" style="96" customWidth="1"/>
    <col min="2572" max="2572" width="9.21875" style="96" customWidth="1"/>
    <col min="2573" max="2573" width="9" style="96" customWidth="1"/>
    <col min="2574" max="2574" width="10.21875" style="96" customWidth="1"/>
    <col min="2575" max="2575" width="9.88671875" style="96" customWidth="1"/>
    <col min="2576" max="2576" width="9.6640625" style="96" customWidth="1"/>
    <col min="2577" max="2577" width="10" style="96" customWidth="1"/>
    <col min="2578" max="2578" width="11.21875" style="96" customWidth="1"/>
    <col min="2579" max="2579" width="10.88671875" style="96" customWidth="1"/>
    <col min="2580" max="2580" width="10.6640625" style="96" customWidth="1"/>
    <col min="2581" max="2586" width="9.109375" style="96" customWidth="1"/>
    <col min="2587" max="2587" width="9.33203125" style="96" customWidth="1"/>
    <col min="2588" max="2588" width="9.21875" style="96" customWidth="1"/>
    <col min="2589" max="2590" width="9.33203125" style="96" customWidth="1"/>
    <col min="2591" max="2591" width="9.21875" style="96" customWidth="1"/>
    <col min="2592" max="2592" width="9.109375" style="96" customWidth="1"/>
    <col min="2593" max="2603" width="9.33203125" style="96" customWidth="1"/>
    <col min="2604" max="2604" width="5.33203125" style="96" customWidth="1"/>
    <col min="2605" max="2605" width="9.6640625" style="96" customWidth="1"/>
    <col min="2606" max="2607" width="3.5546875" style="96" customWidth="1"/>
    <col min="2608" max="2610" width="7" style="96" customWidth="1"/>
    <col min="2611" max="2611" width="5" style="96" customWidth="1"/>
    <col min="2612" max="2612" width="3.6640625" style="96" customWidth="1"/>
    <col min="2613" max="2613" width="3.5546875" style="96" customWidth="1"/>
    <col min="2614" max="2614" width="7" style="96" customWidth="1"/>
    <col min="2615" max="2615" width="2.6640625" style="96" customWidth="1"/>
    <col min="2616" max="2616" width="7" style="96" customWidth="1"/>
    <col min="2617" max="2618" width="6.21875" style="96" customWidth="1"/>
    <col min="2619" max="2619" width="10.109375" style="96" customWidth="1"/>
    <col min="2620" max="2620" width="4.77734375" style="96" customWidth="1"/>
    <col min="2621" max="2621" width="4.88671875" style="96" customWidth="1"/>
    <col min="2622" max="2623" width="2.77734375" style="96" customWidth="1"/>
    <col min="2624" max="2624" width="2.88671875" style="96" customWidth="1"/>
    <col min="2625" max="2625" width="4.88671875" style="96" customWidth="1"/>
    <col min="2626" max="2626" width="9.33203125" style="96" customWidth="1"/>
    <col min="2627" max="2627" width="6.5546875" style="96" customWidth="1"/>
    <col min="2628" max="2628" width="9.33203125" style="96" customWidth="1"/>
    <col min="2629" max="2629" width="3.5546875" style="96" customWidth="1"/>
    <col min="2630" max="2630" width="2.88671875" style="96" customWidth="1"/>
    <col min="2631" max="2631" width="2.6640625" style="96" customWidth="1"/>
    <col min="2632" max="2632" width="2.77734375" style="96" customWidth="1"/>
    <col min="2633" max="2633" width="4.77734375" style="96" customWidth="1"/>
    <col min="2634" max="2634" width="7" style="96" customWidth="1"/>
    <col min="2635" max="2638" width="6.21875" style="96" customWidth="1"/>
    <col min="2639" max="2639" width="6.109375" style="96" customWidth="1"/>
    <col min="2640" max="2642" width="6.21875" style="96" customWidth="1"/>
    <col min="2643" max="2643" width="12.109375" style="96" customWidth="1"/>
    <col min="2644" max="2644" width="9.21875" style="96" customWidth="1"/>
    <col min="2645" max="2645" width="9" style="96" customWidth="1"/>
    <col min="2646" max="2646" width="10.21875" style="96" customWidth="1"/>
    <col min="2647" max="2647" width="9.88671875" style="96" customWidth="1"/>
    <col min="2648" max="2648" width="9.6640625" style="96" customWidth="1"/>
    <col min="2649" max="2649" width="10" style="96" customWidth="1"/>
    <col min="2650" max="2650" width="11.21875" style="96" customWidth="1"/>
    <col min="2651" max="2651" width="10.88671875" style="96" customWidth="1"/>
    <col min="2652" max="2652" width="10.6640625" style="96" customWidth="1"/>
    <col min="2653" max="2658" width="9.109375" style="96" customWidth="1"/>
    <col min="2659" max="2659" width="9.33203125" style="96" customWidth="1"/>
    <col min="2660" max="2660" width="9.21875" style="96" customWidth="1"/>
    <col min="2661" max="2662" width="9.33203125" style="96" customWidth="1"/>
    <col min="2663" max="2663" width="9.21875" style="96" customWidth="1"/>
    <col min="2664" max="2664" width="9.109375" style="96" customWidth="1"/>
    <col min="2665" max="2675" width="9.33203125" style="96" customWidth="1"/>
    <col min="2676" max="2676" width="5.33203125" style="96" customWidth="1"/>
    <col min="2677" max="2677" width="9.6640625" style="96" customWidth="1"/>
    <col min="2678" max="2679" width="3.5546875" style="96" customWidth="1"/>
    <col min="2680" max="2682" width="7" style="96" customWidth="1"/>
    <col min="2683" max="2683" width="5" style="96" customWidth="1"/>
    <col min="2684" max="2684" width="3.6640625" style="96" customWidth="1"/>
    <col min="2685" max="2685" width="3.5546875" style="96" customWidth="1"/>
    <col min="2686" max="2686" width="7" style="96" customWidth="1"/>
    <col min="2687" max="2687" width="2.6640625" style="96" customWidth="1"/>
    <col min="2688" max="2688" width="7" style="96" customWidth="1"/>
    <col min="2689" max="2690" width="6.21875" style="96" customWidth="1"/>
    <col min="2691" max="2691" width="10.109375" style="96" customWidth="1"/>
    <col min="2692" max="2692" width="4.77734375" style="96" customWidth="1"/>
    <col min="2693" max="2693" width="4.88671875" style="96" customWidth="1"/>
    <col min="2694" max="2695" width="2.77734375" style="96" customWidth="1"/>
    <col min="2696" max="2696" width="2.88671875" style="96" customWidth="1"/>
    <col min="2697" max="2697" width="4.88671875" style="96" customWidth="1"/>
    <col min="2698" max="2698" width="9.33203125" style="96" customWidth="1"/>
    <col min="2699" max="2699" width="6.5546875" style="96" customWidth="1"/>
    <col min="2700" max="2700" width="9.33203125" style="96" customWidth="1"/>
    <col min="2701" max="2701" width="3.5546875" style="96" customWidth="1"/>
    <col min="2702" max="2702" width="2.88671875" style="96" customWidth="1"/>
    <col min="2703" max="2703" width="2.6640625" style="96" customWidth="1"/>
    <col min="2704" max="2704" width="2.77734375" style="96" customWidth="1"/>
    <col min="2705" max="2705" width="4.77734375" style="96" customWidth="1"/>
    <col min="2706" max="2706" width="7" style="96" customWidth="1"/>
    <col min="2707" max="2710" width="6.21875" style="96" customWidth="1"/>
    <col min="2711" max="2711" width="6.109375" style="96" customWidth="1"/>
    <col min="2712" max="2714" width="6.21875" style="96" customWidth="1"/>
    <col min="2715" max="2715" width="12.109375" style="96" customWidth="1"/>
    <col min="2716" max="2716" width="9.21875" style="96" customWidth="1"/>
    <col min="2717" max="2717" width="9" style="96" customWidth="1"/>
    <col min="2718" max="2718" width="10.21875" style="96" customWidth="1"/>
    <col min="2719" max="2719" width="9.88671875" style="96" customWidth="1"/>
    <col min="2720" max="2720" width="9.6640625" style="96" customWidth="1"/>
    <col min="2721" max="2721" width="10" style="96" customWidth="1"/>
    <col min="2722" max="2722" width="11.21875" style="96" customWidth="1"/>
    <col min="2723" max="2723" width="10.88671875" style="96" customWidth="1"/>
    <col min="2724" max="2724" width="10.6640625" style="96" customWidth="1"/>
    <col min="2725" max="2730" width="9.109375" style="96" customWidth="1"/>
    <col min="2731" max="2731" width="9.33203125" style="96" customWidth="1"/>
    <col min="2732" max="2732" width="9.21875" style="96" customWidth="1"/>
    <col min="2733" max="2734" width="9.33203125" style="96" customWidth="1"/>
    <col min="2735" max="2735" width="9.21875" style="96" customWidth="1"/>
    <col min="2736" max="2736" width="9.109375" style="96" customWidth="1"/>
    <col min="2737" max="2747" width="9.33203125" style="96" customWidth="1"/>
    <col min="2748" max="2748" width="5.33203125" style="96" customWidth="1"/>
    <col min="2749" max="2749" width="9.6640625" style="96" customWidth="1"/>
    <col min="2750" max="2751" width="3.5546875" style="96" customWidth="1"/>
    <col min="2752" max="2754" width="7" style="96" customWidth="1"/>
    <col min="2755" max="2755" width="5" style="96" customWidth="1"/>
    <col min="2756" max="2756" width="3.6640625" style="96" customWidth="1"/>
    <col min="2757" max="2757" width="3.5546875" style="96" customWidth="1"/>
    <col min="2758" max="2758" width="7" style="96" customWidth="1"/>
    <col min="2759" max="2759" width="2.6640625" style="96" customWidth="1"/>
    <col min="2760" max="2760" width="7" style="96" customWidth="1"/>
    <col min="2761" max="2762" width="6.21875" style="96" customWidth="1"/>
    <col min="2763" max="2763" width="10.109375" style="96" customWidth="1"/>
    <col min="2764" max="2764" width="4.77734375" style="96" customWidth="1"/>
    <col min="2765" max="2765" width="4.88671875" style="96" customWidth="1"/>
    <col min="2766" max="2767" width="2.77734375" style="96" customWidth="1"/>
    <col min="2768" max="2768" width="2.88671875" style="96" customWidth="1"/>
    <col min="2769" max="2769" width="4.88671875" style="96" customWidth="1"/>
    <col min="2770" max="2770" width="9.33203125" style="96" customWidth="1"/>
    <col min="2771" max="2771" width="6.5546875" style="96" customWidth="1"/>
    <col min="2772" max="2772" width="9.33203125" style="96" customWidth="1"/>
    <col min="2773" max="2773" width="3.5546875" style="96" customWidth="1"/>
    <col min="2774" max="2774" width="2.88671875" style="96" customWidth="1"/>
    <col min="2775" max="2775" width="2.6640625" style="96" customWidth="1"/>
    <col min="2776" max="2776" width="2.77734375" style="96" customWidth="1"/>
    <col min="2777" max="2777" width="4.77734375" style="96" customWidth="1"/>
    <col min="2778" max="2778" width="7" style="96" customWidth="1"/>
    <col min="2779" max="2782" width="6.21875" style="96" customWidth="1"/>
    <col min="2783" max="2783" width="6.109375" style="96" customWidth="1"/>
    <col min="2784" max="2786" width="6.21875" style="96" customWidth="1"/>
    <col min="2787" max="2787" width="12.109375" style="96" customWidth="1"/>
    <col min="2788" max="2788" width="9.21875" style="96" customWidth="1"/>
    <col min="2789" max="2789" width="9" style="96" customWidth="1"/>
    <col min="2790" max="2790" width="10.21875" style="96" customWidth="1"/>
    <col min="2791" max="2791" width="9.88671875" style="96" customWidth="1"/>
    <col min="2792" max="2792" width="9.6640625" style="96" customWidth="1"/>
    <col min="2793" max="2793" width="10" style="96" customWidth="1"/>
    <col min="2794" max="2794" width="11.21875" style="96" customWidth="1"/>
    <col min="2795" max="2795" width="10.88671875" style="96" customWidth="1"/>
    <col min="2796" max="2796" width="10.6640625" style="96" customWidth="1"/>
    <col min="2797" max="2802" width="9.109375" style="96" customWidth="1"/>
    <col min="2803" max="2803" width="9.33203125" style="96" customWidth="1"/>
    <col min="2804" max="2804" width="9.21875" style="96" customWidth="1"/>
    <col min="2805" max="2806" width="9.33203125" style="96" customWidth="1"/>
    <col min="2807" max="2807" width="9.21875" style="96" customWidth="1"/>
    <col min="2808" max="2808" width="9.109375" style="96" customWidth="1"/>
    <col min="2809" max="2819" width="9.33203125" style="96" customWidth="1"/>
    <col min="2820" max="2820" width="5.33203125" style="96" customWidth="1"/>
    <col min="2821" max="2821" width="9.6640625" style="96" customWidth="1"/>
    <col min="2822" max="2823" width="3.5546875" style="96" customWidth="1"/>
    <col min="2824" max="2826" width="7" style="96" customWidth="1"/>
    <col min="2827" max="2827" width="5" style="96" customWidth="1"/>
    <col min="2828" max="2828" width="3.6640625" style="96" customWidth="1"/>
    <col min="2829" max="2829" width="3.5546875" style="96" customWidth="1"/>
    <col min="2830" max="2830" width="7" style="96" customWidth="1"/>
    <col min="2831" max="2831" width="2.6640625" style="96" customWidth="1"/>
    <col min="2832" max="2832" width="7" style="96" customWidth="1"/>
    <col min="2833" max="2834" width="6.21875" style="96" customWidth="1"/>
    <col min="2835" max="2835" width="10.109375" style="96" customWidth="1"/>
    <col min="2836" max="2836" width="4.77734375" style="96" customWidth="1"/>
    <col min="2837" max="2837" width="4.88671875" style="96" customWidth="1"/>
    <col min="2838" max="2839" width="2.77734375" style="96" customWidth="1"/>
    <col min="2840" max="2840" width="2.88671875" style="96" customWidth="1"/>
    <col min="2841" max="2841" width="4.88671875" style="96" customWidth="1"/>
    <col min="2842" max="2842" width="9.33203125" style="96" customWidth="1"/>
    <col min="2843" max="2843" width="6.5546875" style="96" customWidth="1"/>
    <col min="2844" max="2844" width="9.33203125" style="96" customWidth="1"/>
    <col min="2845" max="2845" width="3.5546875" style="96" customWidth="1"/>
    <col min="2846" max="2846" width="2.88671875" style="96" customWidth="1"/>
    <col min="2847" max="2847" width="2.6640625" style="96" customWidth="1"/>
    <col min="2848" max="2848" width="2.77734375" style="96" customWidth="1"/>
    <col min="2849" max="2849" width="4.77734375" style="96" customWidth="1"/>
    <col min="2850" max="2850" width="7" style="96" customWidth="1"/>
    <col min="2851" max="2854" width="6.21875" style="96" customWidth="1"/>
    <col min="2855" max="2855" width="6.109375" style="96" customWidth="1"/>
    <col min="2856" max="2858" width="6.21875" style="96" customWidth="1"/>
    <col min="2859" max="2859" width="12.109375" style="96" customWidth="1"/>
    <col min="2860" max="2860" width="9.21875" style="96" customWidth="1"/>
    <col min="2861" max="2861" width="9" style="96" customWidth="1"/>
    <col min="2862" max="2862" width="10.21875" style="96" customWidth="1"/>
    <col min="2863" max="2863" width="9.88671875" style="96" customWidth="1"/>
    <col min="2864" max="2864" width="9.6640625" style="96" customWidth="1"/>
    <col min="2865" max="2865" width="10" style="96" customWidth="1"/>
    <col min="2866" max="2866" width="11.21875" style="96" customWidth="1"/>
    <col min="2867" max="2867" width="10.88671875" style="96" customWidth="1"/>
    <col min="2868" max="2868" width="10.6640625" style="96" customWidth="1"/>
    <col min="2869" max="2874" width="9.109375" style="96" customWidth="1"/>
    <col min="2875" max="2875" width="9.33203125" style="96" customWidth="1"/>
    <col min="2876" max="2876" width="9.21875" style="96" customWidth="1"/>
    <col min="2877" max="2878" width="9.33203125" style="96" customWidth="1"/>
    <col min="2879" max="2879" width="9.21875" style="96" customWidth="1"/>
    <col min="2880" max="2880" width="9.109375" style="96" customWidth="1"/>
    <col min="2881" max="2891" width="9.33203125" style="96" customWidth="1"/>
    <col min="2892" max="2892" width="5.33203125" style="96" customWidth="1"/>
    <col min="2893" max="2893" width="9.6640625" style="96" customWidth="1"/>
    <col min="2894" max="2895" width="3.5546875" style="96" customWidth="1"/>
    <col min="2896" max="2898" width="7" style="96" customWidth="1"/>
    <col min="2899" max="2899" width="5" style="96" customWidth="1"/>
    <col min="2900" max="2900" width="3.6640625" style="96" customWidth="1"/>
    <col min="2901" max="2901" width="3.5546875" style="96" customWidth="1"/>
    <col min="2902" max="2902" width="7" style="96" customWidth="1"/>
    <col min="2903" max="2903" width="2.6640625" style="96" customWidth="1"/>
    <col min="2904" max="2904" width="7" style="96" customWidth="1"/>
    <col min="2905" max="2906" width="6.21875" style="96" customWidth="1"/>
    <col min="2907" max="2907" width="10.109375" style="96" customWidth="1"/>
    <col min="2908" max="2908" width="4.77734375" style="96" customWidth="1"/>
    <col min="2909" max="2909" width="4.88671875" style="96" customWidth="1"/>
    <col min="2910" max="2911" width="2.77734375" style="96" customWidth="1"/>
    <col min="2912" max="2912" width="2.88671875" style="96" customWidth="1"/>
    <col min="2913" max="2913" width="4.88671875" style="96" customWidth="1"/>
    <col min="2914" max="2914" width="9.33203125" style="96" customWidth="1"/>
    <col min="2915" max="2915" width="6.5546875" style="96" customWidth="1"/>
    <col min="2916" max="2916" width="9.33203125" style="96" customWidth="1"/>
    <col min="2917" max="2917" width="3.5546875" style="96" customWidth="1"/>
    <col min="2918" max="2918" width="2.88671875" style="96" customWidth="1"/>
    <col min="2919" max="2919" width="2.6640625" style="96" customWidth="1"/>
    <col min="2920" max="2920" width="2.77734375" style="96" customWidth="1"/>
    <col min="2921" max="2921" width="4.77734375" style="96" customWidth="1"/>
    <col min="2922" max="2922" width="7" style="96" customWidth="1"/>
    <col min="2923" max="2926" width="6.21875" style="96" customWidth="1"/>
    <col min="2927" max="2927" width="6.109375" style="96" customWidth="1"/>
    <col min="2928" max="2930" width="6.21875" style="96" customWidth="1"/>
    <col min="2931" max="2931" width="12.109375" style="96" customWidth="1"/>
    <col min="2932" max="2932" width="9.21875" style="96" customWidth="1"/>
    <col min="2933" max="2933" width="9" style="96" customWidth="1"/>
    <col min="2934" max="2934" width="10.21875" style="96" customWidth="1"/>
    <col min="2935" max="2935" width="9.88671875" style="96" customWidth="1"/>
    <col min="2936" max="2936" width="9.6640625" style="96" customWidth="1"/>
    <col min="2937" max="2937" width="10" style="96" customWidth="1"/>
    <col min="2938" max="2938" width="11.21875" style="96" customWidth="1"/>
    <col min="2939" max="2939" width="10.88671875" style="96" customWidth="1"/>
    <col min="2940" max="2940" width="10.6640625" style="96" customWidth="1"/>
    <col min="2941" max="2946" width="9.109375" style="96" customWidth="1"/>
    <col min="2947" max="2947" width="9.33203125" style="96" customWidth="1"/>
    <col min="2948" max="2948" width="9.21875" style="96" customWidth="1"/>
    <col min="2949" max="2950" width="9.33203125" style="96" customWidth="1"/>
    <col min="2951" max="2951" width="9.21875" style="96" customWidth="1"/>
    <col min="2952" max="2952" width="9.109375" style="96" customWidth="1"/>
    <col min="2953" max="2963" width="9.33203125" style="96" customWidth="1"/>
    <col min="2964" max="2964" width="5.33203125" style="96" customWidth="1"/>
    <col min="2965" max="2965" width="9.6640625" style="96" customWidth="1"/>
    <col min="2966" max="2967" width="3.5546875" style="96" customWidth="1"/>
    <col min="2968" max="2970" width="7" style="96" customWidth="1"/>
    <col min="2971" max="2971" width="5" style="96" customWidth="1"/>
    <col min="2972" max="2972" width="3.6640625" style="96" customWidth="1"/>
    <col min="2973" max="2973" width="3.5546875" style="96" customWidth="1"/>
    <col min="2974" max="2974" width="7" style="96" customWidth="1"/>
    <col min="2975" max="2975" width="2.6640625" style="96" customWidth="1"/>
    <col min="2976" max="2976" width="7" style="96" customWidth="1"/>
    <col min="2977" max="2978" width="6.21875" style="96" customWidth="1"/>
    <col min="2979" max="2979" width="10.109375" style="96" customWidth="1"/>
    <col min="2980" max="2980" width="4.77734375" style="96" customWidth="1"/>
    <col min="2981" max="2981" width="4.88671875" style="96" customWidth="1"/>
    <col min="2982" max="2983" width="2.77734375" style="96" customWidth="1"/>
    <col min="2984" max="2984" width="2.88671875" style="96" customWidth="1"/>
    <col min="2985" max="2985" width="4.88671875" style="96" customWidth="1"/>
    <col min="2986" max="2986" width="9.33203125" style="96" customWidth="1"/>
    <col min="2987" max="2987" width="6.5546875" style="96" customWidth="1"/>
    <col min="2988" max="2988" width="9.33203125" style="96" customWidth="1"/>
    <col min="2989" max="2989" width="3.5546875" style="96" customWidth="1"/>
    <col min="2990" max="2990" width="2.88671875" style="96" customWidth="1"/>
    <col min="2991" max="2991" width="2.6640625" style="96" customWidth="1"/>
    <col min="2992" max="2992" width="2.77734375" style="96" customWidth="1"/>
    <col min="2993" max="2993" width="4.77734375" style="96" customWidth="1"/>
    <col min="2994" max="2994" width="7" style="96" customWidth="1"/>
    <col min="2995" max="2998" width="6.21875" style="96" customWidth="1"/>
    <col min="2999" max="2999" width="6.109375" style="96" customWidth="1"/>
    <col min="3000" max="3002" width="6.21875" style="96" customWidth="1"/>
    <col min="3003" max="3003" width="12.109375" style="96" customWidth="1"/>
    <col min="3004" max="3004" width="9.21875" style="96" customWidth="1"/>
    <col min="3005" max="3005" width="9" style="96" customWidth="1"/>
    <col min="3006" max="3006" width="10.21875" style="96" customWidth="1"/>
    <col min="3007" max="3007" width="9.88671875" style="96" customWidth="1"/>
    <col min="3008" max="3008" width="9.6640625" style="96" customWidth="1"/>
    <col min="3009" max="3009" width="10" style="96" customWidth="1"/>
    <col min="3010" max="3010" width="11.21875" style="96" customWidth="1"/>
    <col min="3011" max="3011" width="10.88671875" style="96" customWidth="1"/>
    <col min="3012" max="3012" width="10.6640625" style="96" customWidth="1"/>
    <col min="3013" max="3018" width="9.109375" style="96" customWidth="1"/>
    <col min="3019" max="3019" width="9.33203125" style="96" customWidth="1"/>
    <col min="3020" max="3020" width="9.21875" style="96" customWidth="1"/>
    <col min="3021" max="3022" width="9.33203125" style="96" customWidth="1"/>
    <col min="3023" max="3023" width="9.21875" style="96" customWidth="1"/>
    <col min="3024" max="3024" width="9.109375" style="96" customWidth="1"/>
    <col min="3025" max="3035" width="9.33203125" style="96" customWidth="1"/>
    <col min="3036" max="3036" width="5.33203125" style="96" customWidth="1"/>
    <col min="3037" max="3037" width="9.6640625" style="96" customWidth="1"/>
    <col min="3038" max="3039" width="3.5546875" style="96" customWidth="1"/>
    <col min="3040" max="3042" width="7" style="96" customWidth="1"/>
    <col min="3043" max="3043" width="5" style="96" customWidth="1"/>
    <col min="3044" max="3044" width="3.6640625" style="96" customWidth="1"/>
    <col min="3045" max="3045" width="3.5546875" style="96" customWidth="1"/>
    <col min="3046" max="3046" width="7" style="96" customWidth="1"/>
    <col min="3047" max="3047" width="2.6640625" style="96" customWidth="1"/>
    <col min="3048" max="3048" width="7" style="96" customWidth="1"/>
    <col min="3049" max="3050" width="6.21875" style="96" customWidth="1"/>
    <col min="3051" max="3051" width="10.109375" style="96" customWidth="1"/>
    <col min="3052" max="3052" width="4.77734375" style="96" customWidth="1"/>
    <col min="3053" max="3053" width="4.88671875" style="96" customWidth="1"/>
    <col min="3054" max="3055" width="2.77734375" style="96" customWidth="1"/>
    <col min="3056" max="3056" width="2.88671875" style="96" customWidth="1"/>
    <col min="3057" max="3057" width="4.88671875" style="96" customWidth="1"/>
    <col min="3058" max="3058" width="9.33203125" style="96" customWidth="1"/>
    <col min="3059" max="3059" width="6.5546875" style="96" customWidth="1"/>
    <col min="3060" max="3060" width="9.33203125" style="96" customWidth="1"/>
    <col min="3061" max="3061" width="3.5546875" style="96" customWidth="1"/>
    <col min="3062" max="3062" width="2.88671875" style="96" customWidth="1"/>
    <col min="3063" max="3063" width="2.6640625" style="96" customWidth="1"/>
    <col min="3064" max="3064" width="2.77734375" style="96" customWidth="1"/>
    <col min="3065" max="3065" width="4.77734375" style="96" customWidth="1"/>
    <col min="3066" max="3066" width="7" style="96" customWidth="1"/>
    <col min="3067" max="3070" width="6.21875" style="96" customWidth="1"/>
    <col min="3071" max="3071" width="6.109375" style="96" customWidth="1"/>
    <col min="3072" max="3074" width="6.21875" style="96" customWidth="1"/>
    <col min="3075" max="3075" width="12.109375" style="96" customWidth="1"/>
    <col min="3076" max="3076" width="9.21875" style="96" customWidth="1"/>
    <col min="3077" max="3077" width="9" style="96" customWidth="1"/>
    <col min="3078" max="3078" width="10.21875" style="96" customWidth="1"/>
    <col min="3079" max="3079" width="9.88671875" style="96" customWidth="1"/>
    <col min="3080" max="3080" width="9.6640625" style="96" customWidth="1"/>
    <col min="3081" max="3081" width="10" style="96" customWidth="1"/>
    <col min="3082" max="3082" width="11.21875" style="96" customWidth="1"/>
    <col min="3083" max="3083" width="10.88671875" style="96" customWidth="1"/>
    <col min="3084" max="3084" width="10.6640625" style="96" customWidth="1"/>
    <col min="3085" max="3090" width="9.109375" style="96" customWidth="1"/>
    <col min="3091" max="3091" width="9.33203125" style="96" customWidth="1"/>
    <col min="3092" max="3092" width="9.21875" style="96" customWidth="1"/>
    <col min="3093" max="3094" width="9.33203125" style="96" customWidth="1"/>
    <col min="3095" max="3095" width="9.21875" style="96" customWidth="1"/>
    <col min="3096" max="3096" width="9.109375" style="96" customWidth="1"/>
    <col min="3097" max="3107" width="9.33203125" style="96" customWidth="1"/>
    <col min="3108" max="3108" width="5.33203125" style="96" customWidth="1"/>
    <col min="3109" max="3109" width="9.6640625" style="96" customWidth="1"/>
    <col min="3110" max="3111" width="3.5546875" style="96" customWidth="1"/>
    <col min="3112" max="3114" width="7" style="96" customWidth="1"/>
    <col min="3115" max="3115" width="5" style="96" customWidth="1"/>
    <col min="3116" max="3116" width="3.6640625" style="96" customWidth="1"/>
    <col min="3117" max="3117" width="3.5546875" style="96" customWidth="1"/>
    <col min="3118" max="3118" width="7" style="96" customWidth="1"/>
    <col min="3119" max="3119" width="2.6640625" style="96" customWidth="1"/>
    <col min="3120" max="3120" width="7" style="96" customWidth="1"/>
    <col min="3121" max="3122" width="6.21875" style="96" customWidth="1"/>
    <col min="3123" max="3123" width="10.109375" style="96" customWidth="1"/>
    <col min="3124" max="3124" width="4.77734375" style="96" customWidth="1"/>
    <col min="3125" max="3125" width="4.88671875" style="96" customWidth="1"/>
    <col min="3126" max="3127" width="2.77734375" style="96" customWidth="1"/>
    <col min="3128" max="3128" width="2.88671875" style="96" customWidth="1"/>
    <col min="3129" max="3129" width="4.88671875" style="96" customWidth="1"/>
    <col min="3130" max="3130" width="9.33203125" style="96" customWidth="1"/>
    <col min="3131" max="3131" width="6.5546875" style="96" customWidth="1"/>
    <col min="3132" max="3132" width="9.33203125" style="96" customWidth="1"/>
    <col min="3133" max="3133" width="3.5546875" style="96" customWidth="1"/>
    <col min="3134" max="3134" width="2.88671875" style="96" customWidth="1"/>
    <col min="3135" max="3135" width="2.6640625" style="96" customWidth="1"/>
    <col min="3136" max="3136" width="2.77734375" style="96" customWidth="1"/>
    <col min="3137" max="3137" width="4.77734375" style="96" customWidth="1"/>
    <col min="3138" max="3138" width="7" style="96" customWidth="1"/>
    <col min="3139" max="3142" width="6.21875" style="96" customWidth="1"/>
    <col min="3143" max="3143" width="6.109375" style="96" customWidth="1"/>
    <col min="3144" max="3146" width="6.21875" style="96" customWidth="1"/>
    <col min="3147" max="3147" width="12.109375" style="96" customWidth="1"/>
    <col min="3148" max="3148" width="9.21875" style="96" customWidth="1"/>
    <col min="3149" max="3149" width="9" style="96" customWidth="1"/>
    <col min="3150" max="3150" width="10.21875" style="96" customWidth="1"/>
    <col min="3151" max="3151" width="9.88671875" style="96" customWidth="1"/>
    <col min="3152" max="3152" width="9.6640625" style="96" customWidth="1"/>
    <col min="3153" max="3153" width="10" style="96" customWidth="1"/>
    <col min="3154" max="3154" width="11.21875" style="96" customWidth="1"/>
    <col min="3155" max="3155" width="10.88671875" style="96" customWidth="1"/>
    <col min="3156" max="3156" width="10.6640625" style="96" customWidth="1"/>
    <col min="3157" max="3162" width="9.109375" style="96" customWidth="1"/>
    <col min="3163" max="3163" width="9.33203125" style="96" customWidth="1"/>
    <col min="3164" max="3164" width="9.21875" style="96" customWidth="1"/>
    <col min="3165" max="3166" width="9.33203125" style="96" customWidth="1"/>
    <col min="3167" max="3167" width="9.21875" style="96" customWidth="1"/>
    <col min="3168" max="3168" width="9.109375" style="96" customWidth="1"/>
    <col min="3169" max="3179" width="9.33203125" style="96" customWidth="1"/>
    <col min="3180" max="3180" width="5.33203125" style="96" customWidth="1"/>
    <col min="3181" max="3181" width="9.6640625" style="96" customWidth="1"/>
    <col min="3182" max="3183" width="3.5546875" style="96" customWidth="1"/>
    <col min="3184" max="3186" width="7" style="96" customWidth="1"/>
    <col min="3187" max="3187" width="5" style="96" customWidth="1"/>
    <col min="3188" max="3188" width="3.6640625" style="96" customWidth="1"/>
    <col min="3189" max="3189" width="3.5546875" style="96" customWidth="1"/>
    <col min="3190" max="3190" width="7" style="96" customWidth="1"/>
    <col min="3191" max="3191" width="2.6640625" style="96" customWidth="1"/>
    <col min="3192" max="3192" width="7" style="96" customWidth="1"/>
    <col min="3193" max="3194" width="6.21875" style="96" customWidth="1"/>
    <col min="3195" max="3195" width="10.109375" style="96" customWidth="1"/>
    <col min="3196" max="3196" width="4.77734375" style="96" customWidth="1"/>
    <col min="3197" max="3197" width="4.88671875" style="96" customWidth="1"/>
    <col min="3198" max="3199" width="2.77734375" style="96" customWidth="1"/>
    <col min="3200" max="3200" width="2.88671875" style="96" customWidth="1"/>
    <col min="3201" max="3201" width="4.88671875" style="96" customWidth="1"/>
    <col min="3202" max="3202" width="9.33203125" style="96" customWidth="1"/>
    <col min="3203" max="3203" width="6.5546875" style="96" customWidth="1"/>
    <col min="3204" max="3204" width="9.33203125" style="96" customWidth="1"/>
    <col min="3205" max="3205" width="3.5546875" style="96" customWidth="1"/>
    <col min="3206" max="3206" width="2.88671875" style="96" customWidth="1"/>
    <col min="3207" max="3207" width="2.6640625" style="96" customWidth="1"/>
    <col min="3208" max="3208" width="2.77734375" style="96" customWidth="1"/>
    <col min="3209" max="3209" width="4.77734375" style="96" customWidth="1"/>
    <col min="3210" max="3210" width="7" style="96" customWidth="1"/>
    <col min="3211" max="3214" width="6.21875" style="96" customWidth="1"/>
    <col min="3215" max="3215" width="6.109375" style="96" customWidth="1"/>
    <col min="3216" max="3218" width="6.21875" style="96" customWidth="1"/>
    <col min="3219" max="3219" width="12.109375" style="96" customWidth="1"/>
    <col min="3220" max="3220" width="9.21875" style="96" customWidth="1"/>
    <col min="3221" max="3221" width="9" style="96" customWidth="1"/>
    <col min="3222" max="3222" width="10.21875" style="96" customWidth="1"/>
    <col min="3223" max="3223" width="9.88671875" style="96" customWidth="1"/>
    <col min="3224" max="3224" width="9.6640625" style="96" customWidth="1"/>
    <col min="3225" max="3225" width="10" style="96" customWidth="1"/>
    <col min="3226" max="3226" width="11.21875" style="96" customWidth="1"/>
    <col min="3227" max="3227" width="10.88671875" style="96" customWidth="1"/>
    <col min="3228" max="3228" width="10.6640625" style="96" customWidth="1"/>
    <col min="3229" max="3234" width="9.109375" style="96" customWidth="1"/>
    <col min="3235" max="3235" width="9.33203125" style="96" customWidth="1"/>
    <col min="3236" max="3236" width="9.21875" style="96" customWidth="1"/>
    <col min="3237" max="3238" width="9.33203125" style="96" customWidth="1"/>
    <col min="3239" max="3239" width="9.21875" style="96" customWidth="1"/>
    <col min="3240" max="3240" width="9.109375" style="96" customWidth="1"/>
    <col min="3241" max="3251" width="9.33203125" style="96" customWidth="1"/>
    <col min="3252" max="3252" width="5.33203125" style="96" customWidth="1"/>
    <col min="3253" max="3253" width="9.6640625" style="96" customWidth="1"/>
    <col min="3254" max="3255" width="3.5546875" style="96" customWidth="1"/>
    <col min="3256" max="3258" width="7" style="96" customWidth="1"/>
    <col min="3259" max="3259" width="5" style="96" customWidth="1"/>
    <col min="3260" max="3260" width="3.6640625" style="96" customWidth="1"/>
    <col min="3261" max="3261" width="3.5546875" style="96" customWidth="1"/>
    <col min="3262" max="3262" width="7" style="96" customWidth="1"/>
    <col min="3263" max="3263" width="2.6640625" style="96" customWidth="1"/>
    <col min="3264" max="3264" width="7" style="96" customWidth="1"/>
    <col min="3265" max="3266" width="6.21875" style="96" customWidth="1"/>
    <col min="3267" max="3267" width="10.109375" style="96" customWidth="1"/>
    <col min="3268" max="3268" width="4.77734375" style="96" customWidth="1"/>
    <col min="3269" max="3269" width="4.88671875" style="96" customWidth="1"/>
    <col min="3270" max="3271" width="2.77734375" style="96" customWidth="1"/>
    <col min="3272" max="3272" width="2.88671875" style="96" customWidth="1"/>
    <col min="3273" max="3273" width="4.88671875" style="96" customWidth="1"/>
    <col min="3274" max="3274" width="9.33203125" style="96" customWidth="1"/>
    <col min="3275" max="3275" width="6.5546875" style="96" customWidth="1"/>
    <col min="3276" max="3276" width="9.33203125" style="96" customWidth="1"/>
    <col min="3277" max="3277" width="3.5546875" style="96" customWidth="1"/>
    <col min="3278" max="3278" width="2.88671875" style="96" customWidth="1"/>
    <col min="3279" max="3279" width="2.6640625" style="96" customWidth="1"/>
    <col min="3280" max="3280" width="2.77734375" style="96" customWidth="1"/>
    <col min="3281" max="3281" width="4.77734375" style="96" customWidth="1"/>
    <col min="3282" max="3282" width="7" style="96" customWidth="1"/>
    <col min="3283" max="3286" width="6.21875" style="96" customWidth="1"/>
    <col min="3287" max="3287" width="6.109375" style="96" customWidth="1"/>
    <col min="3288" max="3290" width="6.21875" style="96" customWidth="1"/>
    <col min="3291" max="3291" width="12.109375" style="96" customWidth="1"/>
    <col min="3292" max="3292" width="9.21875" style="96" customWidth="1"/>
    <col min="3293" max="3293" width="9" style="96" customWidth="1"/>
    <col min="3294" max="3294" width="10.21875" style="96" customWidth="1"/>
    <col min="3295" max="3295" width="9.88671875" style="96" customWidth="1"/>
    <col min="3296" max="3296" width="9.6640625" style="96" customWidth="1"/>
    <col min="3297" max="3297" width="10" style="96" customWidth="1"/>
    <col min="3298" max="3298" width="11.21875" style="96" customWidth="1"/>
    <col min="3299" max="3299" width="10.88671875" style="96" customWidth="1"/>
    <col min="3300" max="3300" width="10.6640625" style="96" customWidth="1"/>
    <col min="3301" max="3306" width="9.109375" style="96" customWidth="1"/>
    <col min="3307" max="3307" width="9.33203125" style="96" customWidth="1"/>
    <col min="3308" max="3308" width="9.21875" style="96" customWidth="1"/>
    <col min="3309" max="3310" width="9.33203125" style="96" customWidth="1"/>
    <col min="3311" max="3311" width="9.21875" style="96" customWidth="1"/>
    <col min="3312" max="3312" width="9.109375" style="96" customWidth="1"/>
    <col min="3313" max="3323" width="9.33203125" style="96" customWidth="1"/>
    <col min="3324" max="3324" width="5.33203125" style="96" customWidth="1"/>
    <col min="3325" max="3325" width="9.6640625" style="96" customWidth="1"/>
    <col min="3326" max="3327" width="3.5546875" style="96" customWidth="1"/>
    <col min="3328" max="3330" width="7" style="96" customWidth="1"/>
    <col min="3331" max="3331" width="5" style="96" customWidth="1"/>
    <col min="3332" max="3332" width="3.6640625" style="96" customWidth="1"/>
    <col min="3333" max="3333" width="3.5546875" style="96" customWidth="1"/>
    <col min="3334" max="3334" width="7" style="96" customWidth="1"/>
    <col min="3335" max="3335" width="2.6640625" style="96" customWidth="1"/>
    <col min="3336" max="3336" width="7" style="96" customWidth="1"/>
    <col min="3337" max="3338" width="6.21875" style="96" customWidth="1"/>
    <col min="3339" max="3339" width="10.109375" style="96" customWidth="1"/>
    <col min="3340" max="3340" width="4.77734375" style="96" customWidth="1"/>
    <col min="3341" max="3341" width="4.88671875" style="96" customWidth="1"/>
    <col min="3342" max="3343" width="2.77734375" style="96" customWidth="1"/>
    <col min="3344" max="3344" width="2.88671875" style="96" customWidth="1"/>
    <col min="3345" max="3345" width="4.88671875" style="96" customWidth="1"/>
    <col min="3346" max="3346" width="9.33203125" style="96" customWidth="1"/>
    <col min="3347" max="3347" width="6.5546875" style="96" customWidth="1"/>
    <col min="3348" max="3348" width="9.33203125" style="96" customWidth="1"/>
    <col min="3349" max="3349" width="3.5546875" style="96" customWidth="1"/>
    <col min="3350" max="3350" width="2.88671875" style="96" customWidth="1"/>
    <col min="3351" max="3351" width="2.6640625" style="96" customWidth="1"/>
    <col min="3352" max="3352" width="2.77734375" style="96" customWidth="1"/>
    <col min="3353" max="3353" width="4.77734375" style="96" customWidth="1"/>
    <col min="3354" max="3354" width="7" style="96" customWidth="1"/>
    <col min="3355" max="3358" width="6.21875" style="96" customWidth="1"/>
    <col min="3359" max="3359" width="6.109375" style="96" customWidth="1"/>
    <col min="3360" max="3362" width="6.21875" style="96" customWidth="1"/>
    <col min="3363" max="3363" width="12.109375" style="96" customWidth="1"/>
    <col min="3364" max="3364" width="9.21875" style="96" customWidth="1"/>
    <col min="3365" max="3365" width="9" style="96" customWidth="1"/>
    <col min="3366" max="3366" width="10.21875" style="96" customWidth="1"/>
    <col min="3367" max="3367" width="9.88671875" style="96" customWidth="1"/>
    <col min="3368" max="3368" width="9.6640625" style="96" customWidth="1"/>
    <col min="3369" max="3369" width="10" style="96" customWidth="1"/>
    <col min="3370" max="3370" width="11.21875" style="96" customWidth="1"/>
    <col min="3371" max="3371" width="10.88671875" style="96" customWidth="1"/>
    <col min="3372" max="3372" width="10.6640625" style="96" customWidth="1"/>
    <col min="3373" max="3378" width="9.109375" style="96" customWidth="1"/>
    <col min="3379" max="3379" width="9.33203125" style="96" customWidth="1"/>
    <col min="3380" max="3380" width="9.21875" style="96" customWidth="1"/>
    <col min="3381" max="3382" width="9.33203125" style="96" customWidth="1"/>
    <col min="3383" max="3383" width="9.21875" style="96" customWidth="1"/>
    <col min="3384" max="3384" width="9.109375" style="96" customWidth="1"/>
    <col min="3385" max="3395" width="9.33203125" style="96" customWidth="1"/>
    <col min="3396" max="3396" width="5.33203125" style="96" customWidth="1"/>
    <col min="3397" max="3397" width="9.6640625" style="96" customWidth="1"/>
    <col min="3398" max="3399" width="3.5546875" style="96" customWidth="1"/>
    <col min="3400" max="3402" width="7" style="96" customWidth="1"/>
    <col min="3403" max="3403" width="5" style="96" customWidth="1"/>
    <col min="3404" max="3404" width="3.6640625" style="96" customWidth="1"/>
    <col min="3405" max="3405" width="3.5546875" style="96" customWidth="1"/>
    <col min="3406" max="3406" width="7" style="96" customWidth="1"/>
    <col min="3407" max="3407" width="2.6640625" style="96" customWidth="1"/>
    <col min="3408" max="3408" width="7" style="96" customWidth="1"/>
    <col min="3409" max="3410" width="6.21875" style="96" customWidth="1"/>
    <col min="3411" max="3411" width="10.109375" style="96" customWidth="1"/>
    <col min="3412" max="3412" width="4.77734375" style="96" customWidth="1"/>
    <col min="3413" max="3413" width="4.88671875" style="96" customWidth="1"/>
    <col min="3414" max="3415" width="2.77734375" style="96" customWidth="1"/>
    <col min="3416" max="3416" width="2.88671875" style="96" customWidth="1"/>
    <col min="3417" max="3417" width="4.88671875" style="96" customWidth="1"/>
    <col min="3418" max="3418" width="9.33203125" style="96" customWidth="1"/>
    <col min="3419" max="3419" width="6.5546875" style="96" customWidth="1"/>
    <col min="3420" max="3420" width="9.33203125" style="96" customWidth="1"/>
    <col min="3421" max="3421" width="3.5546875" style="96" customWidth="1"/>
    <col min="3422" max="3422" width="2.88671875" style="96" customWidth="1"/>
    <col min="3423" max="3423" width="2.6640625" style="96" customWidth="1"/>
    <col min="3424" max="3424" width="2.77734375" style="96" customWidth="1"/>
    <col min="3425" max="3425" width="4.77734375" style="96" customWidth="1"/>
    <col min="3426" max="3426" width="7" style="96" customWidth="1"/>
    <col min="3427" max="3430" width="6.21875" style="96" customWidth="1"/>
    <col min="3431" max="3431" width="6.109375" style="96" customWidth="1"/>
    <col min="3432" max="3434" width="6.21875" style="96" customWidth="1"/>
    <col min="3435" max="3435" width="12.109375" style="96" customWidth="1"/>
    <col min="3436" max="3436" width="9.21875" style="96" customWidth="1"/>
    <col min="3437" max="3437" width="9" style="96" customWidth="1"/>
    <col min="3438" max="3438" width="10.21875" style="96" customWidth="1"/>
    <col min="3439" max="3439" width="9.88671875" style="96" customWidth="1"/>
    <col min="3440" max="3440" width="9.6640625" style="96" customWidth="1"/>
    <col min="3441" max="3441" width="10" style="96" customWidth="1"/>
    <col min="3442" max="3442" width="11.21875" style="96" customWidth="1"/>
    <col min="3443" max="3443" width="10.88671875" style="96" customWidth="1"/>
    <col min="3444" max="3444" width="10.6640625" style="96" customWidth="1"/>
    <col min="3445" max="3450" width="9.109375" style="96" customWidth="1"/>
    <col min="3451" max="3451" width="9.33203125" style="96" customWidth="1"/>
    <col min="3452" max="3452" width="9.21875" style="96" customWidth="1"/>
    <col min="3453" max="3454" width="9.33203125" style="96" customWidth="1"/>
    <col min="3455" max="3455" width="9.21875" style="96" customWidth="1"/>
    <col min="3456" max="3456" width="9.109375" style="96" customWidth="1"/>
    <col min="3457" max="3467" width="9.33203125" style="96" customWidth="1"/>
    <col min="3468" max="3468" width="5.33203125" style="96" customWidth="1"/>
    <col min="3469" max="3469" width="9.6640625" style="96" customWidth="1"/>
    <col min="3470" max="3471" width="3.5546875" style="96" customWidth="1"/>
    <col min="3472" max="3474" width="7" style="96" customWidth="1"/>
    <col min="3475" max="3475" width="5" style="96" customWidth="1"/>
    <col min="3476" max="3476" width="3.6640625" style="96" customWidth="1"/>
    <col min="3477" max="3477" width="3.5546875" style="96" customWidth="1"/>
    <col min="3478" max="3478" width="7" style="96" customWidth="1"/>
    <col min="3479" max="3479" width="2.6640625" style="96" customWidth="1"/>
    <col min="3480" max="3480" width="7" style="96" customWidth="1"/>
    <col min="3481" max="3482" width="6.21875" style="96" customWidth="1"/>
    <col min="3483" max="3483" width="10.109375" style="96" customWidth="1"/>
    <col min="3484" max="3484" width="4.77734375" style="96" customWidth="1"/>
    <col min="3485" max="3485" width="4.88671875" style="96" customWidth="1"/>
    <col min="3486" max="3487" width="2.77734375" style="96" customWidth="1"/>
    <col min="3488" max="3488" width="2.88671875" style="96" customWidth="1"/>
    <col min="3489" max="3489" width="4.88671875" style="96" customWidth="1"/>
    <col min="3490" max="3490" width="9.33203125" style="96" customWidth="1"/>
    <col min="3491" max="3491" width="6.5546875" style="96" customWidth="1"/>
    <col min="3492" max="3492" width="9.33203125" style="96" customWidth="1"/>
    <col min="3493" max="3493" width="3.5546875" style="96" customWidth="1"/>
    <col min="3494" max="3494" width="2.88671875" style="96" customWidth="1"/>
    <col min="3495" max="3495" width="2.6640625" style="96" customWidth="1"/>
    <col min="3496" max="3496" width="2.77734375" style="96" customWidth="1"/>
    <col min="3497" max="3497" width="4.77734375" style="96" customWidth="1"/>
    <col min="3498" max="3498" width="7" style="96" customWidth="1"/>
    <col min="3499" max="3502" width="6.21875" style="96" customWidth="1"/>
    <col min="3503" max="3503" width="6.109375" style="96" customWidth="1"/>
    <col min="3504" max="3506" width="6.21875" style="96" customWidth="1"/>
    <col min="3507" max="3507" width="12.109375" style="96" customWidth="1"/>
    <col min="3508" max="3508" width="9.21875" style="96" customWidth="1"/>
    <col min="3509" max="3509" width="9" style="96" customWidth="1"/>
    <col min="3510" max="3510" width="10.21875" style="96" customWidth="1"/>
    <col min="3511" max="3511" width="9.88671875" style="96" customWidth="1"/>
    <col min="3512" max="3512" width="9.6640625" style="96" customWidth="1"/>
    <col min="3513" max="3513" width="10" style="96" customWidth="1"/>
    <col min="3514" max="3514" width="11.21875" style="96" customWidth="1"/>
    <col min="3515" max="3515" width="10.88671875" style="96" customWidth="1"/>
    <col min="3516" max="3516" width="10.6640625" style="96" customWidth="1"/>
    <col min="3517" max="3522" width="9.109375" style="96" customWidth="1"/>
    <col min="3523" max="3523" width="9.33203125" style="96" customWidth="1"/>
    <col min="3524" max="3524" width="9.21875" style="96" customWidth="1"/>
    <col min="3525" max="3526" width="9.33203125" style="96" customWidth="1"/>
    <col min="3527" max="3527" width="9.21875" style="96" customWidth="1"/>
    <col min="3528" max="3528" width="9.109375" style="96" customWidth="1"/>
    <col min="3529" max="3539" width="9.33203125" style="96" customWidth="1"/>
    <col min="3540" max="3540" width="5.33203125" style="96" customWidth="1"/>
    <col min="3541" max="3541" width="9.6640625" style="96" customWidth="1"/>
    <col min="3542" max="3543" width="3.5546875" style="96" customWidth="1"/>
    <col min="3544" max="3546" width="7" style="96" customWidth="1"/>
    <col min="3547" max="3547" width="5" style="96" customWidth="1"/>
    <col min="3548" max="3548" width="3.6640625" style="96" customWidth="1"/>
    <col min="3549" max="3549" width="3.5546875" style="96" customWidth="1"/>
    <col min="3550" max="3550" width="7" style="96" customWidth="1"/>
    <col min="3551" max="3551" width="2.6640625" style="96" customWidth="1"/>
    <col min="3552" max="3552" width="7" style="96" customWidth="1"/>
    <col min="3553" max="3554" width="6.21875" style="96" customWidth="1"/>
    <col min="3555" max="3555" width="10.109375" style="96" customWidth="1"/>
    <col min="3556" max="3556" width="4.77734375" style="96" customWidth="1"/>
    <col min="3557" max="3557" width="4.88671875" style="96" customWidth="1"/>
    <col min="3558" max="3559" width="2.77734375" style="96" customWidth="1"/>
    <col min="3560" max="3560" width="2.88671875" style="96" customWidth="1"/>
    <col min="3561" max="3561" width="4.88671875" style="96" customWidth="1"/>
    <col min="3562" max="3562" width="9.33203125" style="96" customWidth="1"/>
    <col min="3563" max="3563" width="6.5546875" style="96" customWidth="1"/>
    <col min="3564" max="3564" width="9.33203125" style="96" customWidth="1"/>
    <col min="3565" max="3565" width="3.5546875" style="96" customWidth="1"/>
    <col min="3566" max="3566" width="2.88671875" style="96" customWidth="1"/>
    <col min="3567" max="3567" width="2.6640625" style="96" customWidth="1"/>
    <col min="3568" max="3568" width="2.77734375" style="96" customWidth="1"/>
    <col min="3569" max="3569" width="4.77734375" style="96" customWidth="1"/>
    <col min="3570" max="3570" width="7" style="96" customWidth="1"/>
    <col min="3571" max="3574" width="6.21875" style="96" customWidth="1"/>
    <col min="3575" max="3575" width="6.109375" style="96" customWidth="1"/>
    <col min="3576" max="3578" width="6.21875" style="96" customWidth="1"/>
    <col min="3579" max="3579" width="12.109375" style="96" customWidth="1"/>
    <col min="3580" max="3580" width="9.21875" style="96" customWidth="1"/>
    <col min="3581" max="3581" width="9" style="96" customWidth="1"/>
    <col min="3582" max="3582" width="10.21875" style="96" customWidth="1"/>
    <col min="3583" max="3583" width="9.88671875" style="96" customWidth="1"/>
    <col min="3584" max="3584" width="9.6640625" style="96" customWidth="1"/>
    <col min="3585" max="3585" width="10" style="96" customWidth="1"/>
    <col min="3586" max="3586" width="11.21875" style="96" customWidth="1"/>
    <col min="3587" max="3587" width="10.88671875" style="96" customWidth="1"/>
    <col min="3588" max="3588" width="10.6640625" style="96" customWidth="1"/>
    <col min="3589" max="3594" width="9.109375" style="96" customWidth="1"/>
    <col min="3595" max="3595" width="9.33203125" style="96" customWidth="1"/>
    <col min="3596" max="3596" width="9.21875" style="96" customWidth="1"/>
    <col min="3597" max="3598" width="9.33203125" style="96" customWidth="1"/>
    <col min="3599" max="3599" width="9.21875" style="96" customWidth="1"/>
    <col min="3600" max="3600" width="9.109375" style="96" customWidth="1"/>
    <col min="3601" max="3611" width="9.33203125" style="96" customWidth="1"/>
    <col min="3612" max="3612" width="5.33203125" style="96" customWidth="1"/>
    <col min="3613" max="3613" width="9.6640625" style="96" customWidth="1"/>
    <col min="3614" max="3615" width="3.5546875" style="96" customWidth="1"/>
    <col min="3616" max="3618" width="7" style="96" customWidth="1"/>
    <col min="3619" max="3619" width="5" style="96" customWidth="1"/>
    <col min="3620" max="3620" width="3.6640625" style="96" customWidth="1"/>
    <col min="3621" max="3621" width="3.5546875" style="96" customWidth="1"/>
    <col min="3622" max="3622" width="7" style="96" customWidth="1"/>
    <col min="3623" max="3623" width="2.6640625" style="96" customWidth="1"/>
    <col min="3624" max="3624" width="7" style="96" customWidth="1"/>
    <col min="3625" max="3626" width="6.21875" style="96" customWidth="1"/>
    <col min="3627" max="3627" width="10.109375" style="96" customWidth="1"/>
    <col min="3628" max="3628" width="4.77734375" style="96" customWidth="1"/>
    <col min="3629" max="3629" width="4.88671875" style="96" customWidth="1"/>
    <col min="3630" max="3631" width="2.77734375" style="96" customWidth="1"/>
    <col min="3632" max="3632" width="2.88671875" style="96" customWidth="1"/>
    <col min="3633" max="3633" width="4.88671875" style="96" customWidth="1"/>
    <col min="3634" max="3634" width="9.33203125" style="96" customWidth="1"/>
    <col min="3635" max="3635" width="6.5546875" style="96" customWidth="1"/>
    <col min="3636" max="3636" width="9.33203125" style="96" customWidth="1"/>
    <col min="3637" max="3637" width="3.5546875" style="96" customWidth="1"/>
    <col min="3638" max="3638" width="2.88671875" style="96" customWidth="1"/>
    <col min="3639" max="3639" width="2.6640625" style="96" customWidth="1"/>
    <col min="3640" max="3640" width="2.77734375" style="96" customWidth="1"/>
    <col min="3641" max="3641" width="4.77734375" style="96" customWidth="1"/>
    <col min="3642" max="3642" width="7" style="96" customWidth="1"/>
    <col min="3643" max="3646" width="6.21875" style="96" customWidth="1"/>
    <col min="3647" max="3647" width="6.109375" style="96" customWidth="1"/>
    <col min="3648" max="3650" width="6.21875" style="96" customWidth="1"/>
    <col min="3651" max="3651" width="12.109375" style="96" customWidth="1"/>
    <col min="3652" max="3652" width="9.21875" style="96" customWidth="1"/>
    <col min="3653" max="3653" width="9" style="96" customWidth="1"/>
    <col min="3654" max="3654" width="10.21875" style="96" customWidth="1"/>
    <col min="3655" max="3655" width="9.88671875" style="96" customWidth="1"/>
    <col min="3656" max="3656" width="9.6640625" style="96" customWidth="1"/>
    <col min="3657" max="3657" width="10" style="96" customWidth="1"/>
    <col min="3658" max="3658" width="11.21875" style="96" customWidth="1"/>
    <col min="3659" max="3659" width="10.88671875" style="96" customWidth="1"/>
    <col min="3660" max="3660" width="10.6640625" style="96" customWidth="1"/>
    <col min="3661" max="3666" width="9.109375" style="96" customWidth="1"/>
    <col min="3667" max="3667" width="9.33203125" style="96" customWidth="1"/>
    <col min="3668" max="3668" width="9.21875" style="96" customWidth="1"/>
    <col min="3669" max="3670" width="9.33203125" style="96" customWidth="1"/>
    <col min="3671" max="3671" width="9.21875" style="96" customWidth="1"/>
    <col min="3672" max="3672" width="9.109375" style="96" customWidth="1"/>
    <col min="3673" max="3683" width="9.33203125" style="96" customWidth="1"/>
    <col min="3684" max="3684" width="5.33203125" style="96" customWidth="1"/>
    <col min="3685" max="3685" width="9.6640625" style="96" customWidth="1"/>
    <col min="3686" max="3687" width="3.5546875" style="96" customWidth="1"/>
    <col min="3688" max="3690" width="7" style="96" customWidth="1"/>
    <col min="3691" max="3691" width="5" style="96" customWidth="1"/>
    <col min="3692" max="3692" width="3.6640625" style="96" customWidth="1"/>
    <col min="3693" max="3693" width="3.5546875" style="96" customWidth="1"/>
    <col min="3694" max="3694" width="7" style="96" customWidth="1"/>
    <col min="3695" max="3695" width="2.6640625" style="96" customWidth="1"/>
    <col min="3696" max="3696" width="7" style="96" customWidth="1"/>
    <col min="3697" max="3698" width="6.21875" style="96" customWidth="1"/>
    <col min="3699" max="3699" width="10.109375" style="96" customWidth="1"/>
    <col min="3700" max="3700" width="4.77734375" style="96" customWidth="1"/>
    <col min="3701" max="3701" width="4.88671875" style="96" customWidth="1"/>
    <col min="3702" max="3703" width="2.77734375" style="96" customWidth="1"/>
    <col min="3704" max="3704" width="2.88671875" style="96" customWidth="1"/>
    <col min="3705" max="3705" width="4.88671875" style="96" customWidth="1"/>
    <col min="3706" max="3706" width="9.33203125" style="96" customWidth="1"/>
    <col min="3707" max="3707" width="6.5546875" style="96" customWidth="1"/>
    <col min="3708" max="3708" width="9.33203125" style="96" customWidth="1"/>
    <col min="3709" max="3709" width="3.5546875" style="96" customWidth="1"/>
    <col min="3710" max="3710" width="2.88671875" style="96" customWidth="1"/>
    <col min="3711" max="3711" width="2.6640625" style="96" customWidth="1"/>
    <col min="3712" max="3712" width="2.77734375" style="96" customWidth="1"/>
    <col min="3713" max="3713" width="4.77734375" style="96" customWidth="1"/>
    <col min="3714" max="3714" width="7" style="96" customWidth="1"/>
    <col min="3715" max="3718" width="6.21875" style="96" customWidth="1"/>
    <col min="3719" max="3719" width="6.109375" style="96" customWidth="1"/>
    <col min="3720" max="3722" width="6.21875" style="96" customWidth="1"/>
    <col min="3723" max="3723" width="12.109375" style="96" customWidth="1"/>
    <col min="3724" max="3724" width="9.21875" style="96" customWidth="1"/>
    <col min="3725" max="3725" width="9" style="96" customWidth="1"/>
    <col min="3726" max="3726" width="10.21875" style="96" customWidth="1"/>
    <col min="3727" max="3727" width="9.88671875" style="96" customWidth="1"/>
    <col min="3728" max="3728" width="9.6640625" style="96" customWidth="1"/>
    <col min="3729" max="3729" width="10" style="96" customWidth="1"/>
    <col min="3730" max="3730" width="11.21875" style="96" customWidth="1"/>
    <col min="3731" max="3731" width="10.88671875" style="96" customWidth="1"/>
    <col min="3732" max="3732" width="10.6640625" style="96" customWidth="1"/>
    <col min="3733" max="3738" width="9.109375" style="96" customWidth="1"/>
    <col min="3739" max="3739" width="9.33203125" style="96" customWidth="1"/>
    <col min="3740" max="3740" width="9.21875" style="96" customWidth="1"/>
    <col min="3741" max="3742" width="9.33203125" style="96" customWidth="1"/>
    <col min="3743" max="3743" width="9.21875" style="96" customWidth="1"/>
    <col min="3744" max="3744" width="9.109375" style="96" customWidth="1"/>
    <col min="3745" max="3755" width="9.33203125" style="96" customWidth="1"/>
    <col min="3756" max="3756" width="5.33203125" style="96" customWidth="1"/>
    <col min="3757" max="3757" width="9.6640625" style="96" customWidth="1"/>
    <col min="3758" max="3759" width="3.5546875" style="96" customWidth="1"/>
    <col min="3760" max="3762" width="7" style="96" customWidth="1"/>
    <col min="3763" max="3763" width="5" style="96" customWidth="1"/>
    <col min="3764" max="3764" width="3.6640625" style="96" customWidth="1"/>
    <col min="3765" max="3765" width="3.5546875" style="96" customWidth="1"/>
    <col min="3766" max="3766" width="7" style="96" customWidth="1"/>
    <col min="3767" max="3767" width="2.6640625" style="96" customWidth="1"/>
    <col min="3768" max="3768" width="7" style="96" customWidth="1"/>
    <col min="3769" max="3770" width="6.21875" style="96" customWidth="1"/>
    <col min="3771" max="3771" width="10.109375" style="96" customWidth="1"/>
    <col min="3772" max="3772" width="4.77734375" style="96" customWidth="1"/>
    <col min="3773" max="3773" width="4.88671875" style="96" customWidth="1"/>
    <col min="3774" max="3775" width="2.77734375" style="96" customWidth="1"/>
    <col min="3776" max="3776" width="2.88671875" style="96" customWidth="1"/>
    <col min="3777" max="3777" width="4.88671875" style="96" customWidth="1"/>
    <col min="3778" max="3778" width="9.33203125" style="96" customWidth="1"/>
    <col min="3779" max="3779" width="6.5546875" style="96" customWidth="1"/>
    <col min="3780" max="3780" width="9.33203125" style="96" customWidth="1"/>
    <col min="3781" max="3781" width="3.5546875" style="96" customWidth="1"/>
    <col min="3782" max="3782" width="2.88671875" style="96" customWidth="1"/>
    <col min="3783" max="3783" width="2.6640625" style="96" customWidth="1"/>
    <col min="3784" max="3784" width="2.77734375" style="96" customWidth="1"/>
    <col min="3785" max="3785" width="4.77734375" style="96" customWidth="1"/>
    <col min="3786" max="3786" width="7" style="96" customWidth="1"/>
    <col min="3787" max="3790" width="6.21875" style="96" customWidth="1"/>
    <col min="3791" max="3791" width="6.109375" style="96" customWidth="1"/>
    <col min="3792" max="3794" width="6.21875" style="96" customWidth="1"/>
    <col min="3795" max="3795" width="12.109375" style="96" customWidth="1"/>
    <col min="3796" max="3796" width="9.21875" style="96" customWidth="1"/>
    <col min="3797" max="3797" width="9" style="96" customWidth="1"/>
    <col min="3798" max="3798" width="10.21875" style="96" customWidth="1"/>
    <col min="3799" max="3799" width="9.88671875" style="96" customWidth="1"/>
    <col min="3800" max="3800" width="9.6640625" style="96" customWidth="1"/>
    <col min="3801" max="3801" width="10" style="96" customWidth="1"/>
    <col min="3802" max="3802" width="11.21875" style="96" customWidth="1"/>
    <col min="3803" max="3803" width="10.88671875" style="96" customWidth="1"/>
    <col min="3804" max="3804" width="10.6640625" style="96" customWidth="1"/>
    <col min="3805" max="3810" width="9.109375" style="96" customWidth="1"/>
    <col min="3811" max="3811" width="9.33203125" style="96" customWidth="1"/>
    <col min="3812" max="3812" width="9.21875" style="96" customWidth="1"/>
    <col min="3813" max="3814" width="9.33203125" style="96" customWidth="1"/>
    <col min="3815" max="3815" width="9.21875" style="96" customWidth="1"/>
    <col min="3816" max="3816" width="9.109375" style="96" customWidth="1"/>
    <col min="3817" max="3827" width="9.33203125" style="96" customWidth="1"/>
    <col min="3828" max="3828" width="5.33203125" style="96" customWidth="1"/>
    <col min="3829" max="3829" width="9.6640625" style="96" customWidth="1"/>
    <col min="3830" max="3831" width="3.5546875" style="96" customWidth="1"/>
    <col min="3832" max="3834" width="7" style="96" customWidth="1"/>
    <col min="3835" max="3835" width="5" style="96" customWidth="1"/>
    <col min="3836" max="3836" width="3.6640625" style="96" customWidth="1"/>
    <col min="3837" max="3837" width="3.5546875" style="96" customWidth="1"/>
    <col min="3838" max="3838" width="7" style="96" customWidth="1"/>
    <col min="3839" max="3839" width="2.6640625" style="96" customWidth="1"/>
    <col min="3840" max="3840" width="7" style="96" customWidth="1"/>
    <col min="3841" max="3842" width="6.21875" style="96" customWidth="1"/>
    <col min="3843" max="3843" width="10.109375" style="96" customWidth="1"/>
    <col min="3844" max="3844" width="4.77734375" style="96" customWidth="1"/>
    <col min="3845" max="3845" width="4.88671875" style="96" customWidth="1"/>
    <col min="3846" max="3847" width="2.77734375" style="96" customWidth="1"/>
    <col min="3848" max="3848" width="2.88671875" style="96" customWidth="1"/>
    <col min="3849" max="3849" width="4.88671875" style="96" customWidth="1"/>
    <col min="3850" max="3850" width="9.33203125" style="96" customWidth="1"/>
    <col min="3851" max="3851" width="6.5546875" style="96" customWidth="1"/>
    <col min="3852" max="3852" width="9.33203125" style="96" customWidth="1"/>
    <col min="3853" max="3853" width="3.5546875" style="96" customWidth="1"/>
    <col min="3854" max="3854" width="2.88671875" style="96" customWidth="1"/>
    <col min="3855" max="3855" width="2.6640625" style="96" customWidth="1"/>
    <col min="3856" max="3856" width="2.77734375" style="96" customWidth="1"/>
    <col min="3857" max="3857" width="4.77734375" style="96" customWidth="1"/>
    <col min="3858" max="3858" width="7" style="96" customWidth="1"/>
    <col min="3859" max="3862" width="6.21875" style="96" customWidth="1"/>
    <col min="3863" max="3863" width="6.109375" style="96" customWidth="1"/>
    <col min="3864" max="3866" width="6.21875" style="96" customWidth="1"/>
    <col min="3867" max="3867" width="12.109375" style="96" customWidth="1"/>
    <col min="3868" max="3868" width="9.21875" style="96" customWidth="1"/>
    <col min="3869" max="3869" width="9" style="96" customWidth="1"/>
    <col min="3870" max="3870" width="10.21875" style="96" customWidth="1"/>
    <col min="3871" max="3871" width="9.88671875" style="96" customWidth="1"/>
    <col min="3872" max="3872" width="9.6640625" style="96" customWidth="1"/>
    <col min="3873" max="3873" width="10" style="96" customWidth="1"/>
    <col min="3874" max="3874" width="11.21875" style="96" customWidth="1"/>
    <col min="3875" max="3875" width="10.88671875" style="96" customWidth="1"/>
    <col min="3876" max="3876" width="10.6640625" style="96" customWidth="1"/>
    <col min="3877" max="3882" width="9.109375" style="96" customWidth="1"/>
    <col min="3883" max="3883" width="9.33203125" style="96" customWidth="1"/>
    <col min="3884" max="3884" width="9.21875" style="96" customWidth="1"/>
    <col min="3885" max="3886" width="9.33203125" style="96" customWidth="1"/>
    <col min="3887" max="3887" width="9.21875" style="96" customWidth="1"/>
    <col min="3888" max="3888" width="9.109375" style="96" customWidth="1"/>
    <col min="3889" max="3899" width="9.33203125" style="96" customWidth="1"/>
    <col min="3900" max="3900" width="5.33203125" style="96" customWidth="1"/>
    <col min="3901" max="3901" width="9.6640625" style="96" customWidth="1"/>
    <col min="3902" max="3903" width="3.5546875" style="96" customWidth="1"/>
    <col min="3904" max="3906" width="7" style="96" customWidth="1"/>
    <col min="3907" max="3907" width="5" style="96" customWidth="1"/>
    <col min="3908" max="3908" width="3.6640625" style="96" customWidth="1"/>
    <col min="3909" max="3909" width="3.5546875" style="96" customWidth="1"/>
    <col min="3910" max="3910" width="7" style="96" customWidth="1"/>
    <col min="3911" max="3911" width="2.6640625" style="96" customWidth="1"/>
    <col min="3912" max="3912" width="7" style="96" customWidth="1"/>
    <col min="3913" max="3914" width="6.21875" style="96" customWidth="1"/>
    <col min="3915" max="3915" width="10.109375" style="96" customWidth="1"/>
    <col min="3916" max="3916" width="4.77734375" style="96" customWidth="1"/>
    <col min="3917" max="3917" width="4.88671875" style="96" customWidth="1"/>
    <col min="3918" max="3919" width="2.77734375" style="96" customWidth="1"/>
    <col min="3920" max="3920" width="2.88671875" style="96" customWidth="1"/>
    <col min="3921" max="3921" width="4.88671875" style="96" customWidth="1"/>
    <col min="3922" max="3922" width="9.33203125" style="96" customWidth="1"/>
    <col min="3923" max="3923" width="6.5546875" style="96" customWidth="1"/>
    <col min="3924" max="3924" width="9.33203125" style="96" customWidth="1"/>
    <col min="3925" max="3925" width="3.5546875" style="96" customWidth="1"/>
    <col min="3926" max="3926" width="2.88671875" style="96" customWidth="1"/>
    <col min="3927" max="3927" width="2.6640625" style="96" customWidth="1"/>
    <col min="3928" max="3928" width="2.77734375" style="96" customWidth="1"/>
    <col min="3929" max="3929" width="4.77734375" style="96" customWidth="1"/>
    <col min="3930" max="3930" width="7" style="96" customWidth="1"/>
    <col min="3931" max="3934" width="6.21875" style="96" customWidth="1"/>
    <col min="3935" max="3935" width="6.109375" style="96" customWidth="1"/>
    <col min="3936" max="3938" width="6.21875" style="96" customWidth="1"/>
    <col min="3939" max="3939" width="12.109375" style="96" customWidth="1"/>
    <col min="3940" max="3940" width="9.21875" style="96" customWidth="1"/>
    <col min="3941" max="3941" width="9" style="96" customWidth="1"/>
    <col min="3942" max="3942" width="10.21875" style="96" customWidth="1"/>
    <col min="3943" max="3943" width="9.88671875" style="96" customWidth="1"/>
    <col min="3944" max="3944" width="9.6640625" style="96" customWidth="1"/>
    <col min="3945" max="3945" width="10" style="96" customWidth="1"/>
    <col min="3946" max="3946" width="11.21875" style="96" customWidth="1"/>
    <col min="3947" max="3947" width="10.88671875" style="96" customWidth="1"/>
    <col min="3948" max="3948" width="10.6640625" style="96" customWidth="1"/>
    <col min="3949" max="3954" width="9.109375" style="96" customWidth="1"/>
    <col min="3955" max="3955" width="9.33203125" style="96" customWidth="1"/>
    <col min="3956" max="3956" width="9.21875" style="96" customWidth="1"/>
    <col min="3957" max="3958" width="9.33203125" style="96" customWidth="1"/>
    <col min="3959" max="3959" width="9.21875" style="96" customWidth="1"/>
    <col min="3960" max="3960" width="9.109375" style="96" customWidth="1"/>
    <col min="3961" max="3971" width="9.33203125" style="96" customWidth="1"/>
    <col min="3972" max="3972" width="5.33203125" style="96" customWidth="1"/>
    <col min="3973" max="3973" width="9.6640625" style="96" customWidth="1"/>
    <col min="3974" max="3975" width="3.5546875" style="96" customWidth="1"/>
    <col min="3976" max="3978" width="7" style="96" customWidth="1"/>
    <col min="3979" max="3979" width="5" style="96" customWidth="1"/>
    <col min="3980" max="3980" width="3.6640625" style="96" customWidth="1"/>
    <col min="3981" max="3981" width="3.5546875" style="96" customWidth="1"/>
    <col min="3982" max="3982" width="7" style="96" customWidth="1"/>
    <col min="3983" max="3983" width="2.6640625" style="96" customWidth="1"/>
    <col min="3984" max="3984" width="7" style="96" customWidth="1"/>
    <col min="3985" max="3986" width="6.21875" style="96" customWidth="1"/>
    <col min="3987" max="3987" width="10.109375" style="96" customWidth="1"/>
    <col min="3988" max="3988" width="4.77734375" style="96" customWidth="1"/>
    <col min="3989" max="3989" width="4.88671875" style="96" customWidth="1"/>
    <col min="3990" max="3991" width="2.77734375" style="96" customWidth="1"/>
    <col min="3992" max="3992" width="2.88671875" style="96" customWidth="1"/>
    <col min="3993" max="3993" width="4.88671875" style="96" customWidth="1"/>
    <col min="3994" max="3994" width="9.33203125" style="96" customWidth="1"/>
    <col min="3995" max="3995" width="6.5546875" style="96" customWidth="1"/>
    <col min="3996" max="3996" width="9.33203125" style="96" customWidth="1"/>
    <col min="3997" max="3997" width="3.5546875" style="96" customWidth="1"/>
    <col min="3998" max="3998" width="2.88671875" style="96" customWidth="1"/>
    <col min="3999" max="3999" width="2.6640625" style="96" customWidth="1"/>
    <col min="4000" max="4000" width="2.77734375" style="96" customWidth="1"/>
    <col min="4001" max="4001" width="4.77734375" style="96" customWidth="1"/>
    <col min="4002" max="4002" width="7" style="96" customWidth="1"/>
    <col min="4003" max="4006" width="6.21875" style="96" customWidth="1"/>
    <col min="4007" max="4007" width="6.109375" style="96" customWidth="1"/>
    <col min="4008" max="4010" width="6.21875" style="96" customWidth="1"/>
    <col min="4011" max="4011" width="12.109375" style="96" customWidth="1"/>
    <col min="4012" max="4012" width="9.21875" style="96" customWidth="1"/>
    <col min="4013" max="4013" width="9" style="96" customWidth="1"/>
    <col min="4014" max="4014" width="10.21875" style="96" customWidth="1"/>
    <col min="4015" max="4015" width="9.88671875" style="96" customWidth="1"/>
    <col min="4016" max="4016" width="9.6640625" style="96" customWidth="1"/>
    <col min="4017" max="4017" width="10" style="96" customWidth="1"/>
    <col min="4018" max="4018" width="11.21875" style="96" customWidth="1"/>
    <col min="4019" max="4019" width="10.88671875" style="96" customWidth="1"/>
    <col min="4020" max="4020" width="10.6640625" style="96" customWidth="1"/>
    <col min="4021" max="4026" width="9.109375" style="96" customWidth="1"/>
    <col min="4027" max="4027" width="9.33203125" style="96" customWidth="1"/>
    <col min="4028" max="4028" width="9.21875" style="96" customWidth="1"/>
    <col min="4029" max="4030" width="9.33203125" style="96" customWidth="1"/>
    <col min="4031" max="4031" width="9.21875" style="96" customWidth="1"/>
    <col min="4032" max="4032" width="9.109375" style="96" customWidth="1"/>
    <col min="4033" max="4043" width="9.33203125" style="96" customWidth="1"/>
    <col min="4044" max="4044" width="5.33203125" style="96" customWidth="1"/>
    <col min="4045" max="4045" width="9.6640625" style="96" customWidth="1"/>
    <col min="4046" max="4047" width="3.5546875" style="96" customWidth="1"/>
    <col min="4048" max="4050" width="7" style="96" customWidth="1"/>
    <col min="4051" max="4051" width="5" style="96" customWidth="1"/>
    <col min="4052" max="4052" width="3.6640625" style="96" customWidth="1"/>
    <col min="4053" max="4053" width="3.5546875" style="96" customWidth="1"/>
    <col min="4054" max="4054" width="7" style="96" customWidth="1"/>
    <col min="4055" max="4055" width="2.6640625" style="96" customWidth="1"/>
    <col min="4056" max="4056" width="7" style="96" customWidth="1"/>
    <col min="4057" max="4058" width="6.21875" style="96" customWidth="1"/>
    <col min="4059" max="4059" width="10.109375" style="96" customWidth="1"/>
    <col min="4060" max="4060" width="4.77734375" style="96" customWidth="1"/>
    <col min="4061" max="4061" width="4.88671875" style="96" customWidth="1"/>
    <col min="4062" max="4063" width="2.77734375" style="96" customWidth="1"/>
    <col min="4064" max="4064" width="2.88671875" style="96" customWidth="1"/>
    <col min="4065" max="4065" width="4.88671875" style="96" customWidth="1"/>
    <col min="4066" max="4066" width="9.33203125" style="96" customWidth="1"/>
    <col min="4067" max="4067" width="6.5546875" style="96" customWidth="1"/>
    <col min="4068" max="4068" width="9.33203125" style="96" customWidth="1"/>
    <col min="4069" max="4069" width="3.5546875" style="96" customWidth="1"/>
    <col min="4070" max="4070" width="2.88671875" style="96" customWidth="1"/>
    <col min="4071" max="4071" width="2.6640625" style="96" customWidth="1"/>
    <col min="4072" max="4072" width="2.77734375" style="96" customWidth="1"/>
    <col min="4073" max="4073" width="4.77734375" style="96" customWidth="1"/>
    <col min="4074" max="4074" width="7" style="96" customWidth="1"/>
    <col min="4075" max="4078" width="6.21875" style="96" customWidth="1"/>
    <col min="4079" max="4079" width="6.109375" style="96" customWidth="1"/>
    <col min="4080" max="4082" width="6.21875" style="96" customWidth="1"/>
    <col min="4083" max="4083" width="12.109375" style="96" customWidth="1"/>
    <col min="4084" max="4084" width="9.21875" style="96" customWidth="1"/>
    <col min="4085" max="4085" width="9" style="96" customWidth="1"/>
    <col min="4086" max="4086" width="10.21875" style="96" customWidth="1"/>
    <col min="4087" max="4087" width="9.88671875" style="96" customWidth="1"/>
    <col min="4088" max="4088" width="9.6640625" style="96" customWidth="1"/>
    <col min="4089" max="4089" width="10" style="96" customWidth="1"/>
    <col min="4090" max="4090" width="11.21875" style="96" customWidth="1"/>
    <col min="4091" max="4091" width="10.88671875" style="96" customWidth="1"/>
    <col min="4092" max="4092" width="10.6640625" style="96" customWidth="1"/>
    <col min="4093" max="4098" width="9.109375" style="96" customWidth="1"/>
    <col min="4099" max="4099" width="9.33203125" style="96" customWidth="1"/>
    <col min="4100" max="4100" width="9.21875" style="96" customWidth="1"/>
    <col min="4101" max="4102" width="9.33203125" style="96" customWidth="1"/>
    <col min="4103" max="4103" width="9.21875" style="96" customWidth="1"/>
    <col min="4104" max="4104" width="9.109375" style="96" customWidth="1"/>
    <col min="4105" max="4115" width="9.33203125" style="96" customWidth="1"/>
    <col min="4116" max="4116" width="5.33203125" style="96" customWidth="1"/>
    <col min="4117" max="4117" width="9.6640625" style="96" customWidth="1"/>
    <col min="4118" max="4119" width="3.5546875" style="96" customWidth="1"/>
    <col min="4120" max="4122" width="7" style="96" customWidth="1"/>
    <col min="4123" max="4123" width="5" style="96" customWidth="1"/>
    <col min="4124" max="4124" width="3.6640625" style="96" customWidth="1"/>
    <col min="4125" max="4125" width="3.5546875" style="96" customWidth="1"/>
    <col min="4126" max="4126" width="7" style="96" customWidth="1"/>
    <col min="4127" max="4127" width="2.6640625" style="96" customWidth="1"/>
    <col min="4128" max="4128" width="7" style="96" customWidth="1"/>
    <col min="4129" max="4130" width="6.21875" style="96" customWidth="1"/>
    <col min="4131" max="4131" width="10.109375" style="96" customWidth="1"/>
    <col min="4132" max="4132" width="4.77734375" style="96" customWidth="1"/>
    <col min="4133" max="4133" width="4.88671875" style="96" customWidth="1"/>
    <col min="4134" max="4135" width="2.77734375" style="96" customWidth="1"/>
    <col min="4136" max="4136" width="2.88671875" style="96" customWidth="1"/>
    <col min="4137" max="4137" width="4.88671875" style="96" customWidth="1"/>
    <col min="4138" max="4138" width="9.33203125" style="96" customWidth="1"/>
    <col min="4139" max="4139" width="6.5546875" style="96" customWidth="1"/>
    <col min="4140" max="4140" width="9.33203125" style="96" customWidth="1"/>
    <col min="4141" max="4141" width="3.5546875" style="96" customWidth="1"/>
    <col min="4142" max="4142" width="2.88671875" style="96" customWidth="1"/>
    <col min="4143" max="4143" width="2.6640625" style="96" customWidth="1"/>
    <col min="4144" max="4144" width="2.77734375" style="96" customWidth="1"/>
    <col min="4145" max="4145" width="4.77734375" style="96" customWidth="1"/>
    <col min="4146" max="4146" width="7" style="96" customWidth="1"/>
    <col min="4147" max="4150" width="6.21875" style="96" customWidth="1"/>
    <col min="4151" max="4151" width="6.109375" style="96" customWidth="1"/>
    <col min="4152" max="4154" width="6.21875" style="96" customWidth="1"/>
    <col min="4155" max="4155" width="12.109375" style="96" customWidth="1"/>
    <col min="4156" max="4156" width="9.21875" style="96" customWidth="1"/>
    <col min="4157" max="4157" width="9" style="96" customWidth="1"/>
    <col min="4158" max="4158" width="10.21875" style="96" customWidth="1"/>
    <col min="4159" max="4159" width="9.88671875" style="96" customWidth="1"/>
    <col min="4160" max="4160" width="9.6640625" style="96" customWidth="1"/>
    <col min="4161" max="4161" width="10" style="96" customWidth="1"/>
    <col min="4162" max="4162" width="11.21875" style="96" customWidth="1"/>
    <col min="4163" max="4163" width="10.88671875" style="96" customWidth="1"/>
    <col min="4164" max="4164" width="10.6640625" style="96" customWidth="1"/>
    <col min="4165" max="4170" width="9.109375" style="96" customWidth="1"/>
    <col min="4171" max="4171" width="9.33203125" style="96" customWidth="1"/>
    <col min="4172" max="4172" width="9.21875" style="96" customWidth="1"/>
    <col min="4173" max="4174" width="9.33203125" style="96" customWidth="1"/>
    <col min="4175" max="4175" width="9.21875" style="96" customWidth="1"/>
    <col min="4176" max="4176" width="9.109375" style="96" customWidth="1"/>
    <col min="4177" max="4187" width="9.33203125" style="96" customWidth="1"/>
    <col min="4188" max="4188" width="5.33203125" style="96" customWidth="1"/>
    <col min="4189" max="4189" width="9.6640625" style="96" customWidth="1"/>
    <col min="4190" max="4191" width="3.5546875" style="96" customWidth="1"/>
    <col min="4192" max="4194" width="7" style="96" customWidth="1"/>
    <col min="4195" max="4195" width="5" style="96" customWidth="1"/>
    <col min="4196" max="4196" width="3.6640625" style="96" customWidth="1"/>
    <col min="4197" max="4197" width="3.5546875" style="96" customWidth="1"/>
    <col min="4198" max="4198" width="7" style="96" customWidth="1"/>
    <col min="4199" max="4199" width="2.6640625" style="96" customWidth="1"/>
    <col min="4200" max="4200" width="7" style="96" customWidth="1"/>
    <col min="4201" max="4202" width="6.21875" style="96" customWidth="1"/>
    <col min="4203" max="4203" width="10.109375" style="96" customWidth="1"/>
    <col min="4204" max="4204" width="4.77734375" style="96" customWidth="1"/>
    <col min="4205" max="4205" width="4.88671875" style="96" customWidth="1"/>
    <col min="4206" max="4207" width="2.77734375" style="96" customWidth="1"/>
    <col min="4208" max="4208" width="2.88671875" style="96" customWidth="1"/>
    <col min="4209" max="4209" width="4.88671875" style="96" customWidth="1"/>
    <col min="4210" max="4210" width="9.33203125" style="96" customWidth="1"/>
    <col min="4211" max="4211" width="6.5546875" style="96" customWidth="1"/>
    <col min="4212" max="4212" width="9.33203125" style="96" customWidth="1"/>
    <col min="4213" max="4213" width="3.5546875" style="96" customWidth="1"/>
    <col min="4214" max="4214" width="2.88671875" style="96" customWidth="1"/>
    <col min="4215" max="4215" width="2.6640625" style="96" customWidth="1"/>
    <col min="4216" max="4216" width="2.77734375" style="96" customWidth="1"/>
    <col min="4217" max="4217" width="4.77734375" style="96" customWidth="1"/>
    <col min="4218" max="4218" width="7" style="96" customWidth="1"/>
    <col min="4219" max="4222" width="6.21875" style="96" customWidth="1"/>
    <col min="4223" max="4223" width="6.109375" style="96" customWidth="1"/>
    <col min="4224" max="4226" width="6.21875" style="96" customWidth="1"/>
    <col min="4227" max="4227" width="12.109375" style="96" customWidth="1"/>
    <col min="4228" max="4228" width="9.21875" style="96" customWidth="1"/>
    <col min="4229" max="4229" width="9" style="96" customWidth="1"/>
    <col min="4230" max="4230" width="10.21875" style="96" customWidth="1"/>
    <col min="4231" max="4231" width="9.88671875" style="96" customWidth="1"/>
    <col min="4232" max="4232" width="9.6640625" style="96" customWidth="1"/>
    <col min="4233" max="4233" width="10" style="96" customWidth="1"/>
    <col min="4234" max="4234" width="11.21875" style="96" customWidth="1"/>
    <col min="4235" max="4235" width="10.88671875" style="96" customWidth="1"/>
    <col min="4236" max="4236" width="10.6640625" style="96" customWidth="1"/>
    <col min="4237" max="4242" width="9.109375" style="96" customWidth="1"/>
    <col min="4243" max="4243" width="9.33203125" style="96" customWidth="1"/>
    <col min="4244" max="4244" width="9.21875" style="96" customWidth="1"/>
    <col min="4245" max="4246" width="9.33203125" style="96" customWidth="1"/>
    <col min="4247" max="4247" width="9.21875" style="96" customWidth="1"/>
    <col min="4248" max="4248" width="9.109375" style="96" customWidth="1"/>
    <col min="4249" max="4259" width="9.33203125" style="96" customWidth="1"/>
    <col min="4260" max="4260" width="5.33203125" style="96" customWidth="1"/>
    <col min="4261" max="4261" width="9.6640625" style="96" customWidth="1"/>
    <col min="4262" max="4263" width="3.5546875" style="96" customWidth="1"/>
    <col min="4264" max="4266" width="7" style="96" customWidth="1"/>
    <col min="4267" max="4267" width="5" style="96" customWidth="1"/>
    <col min="4268" max="4268" width="3.6640625" style="96" customWidth="1"/>
    <col min="4269" max="4269" width="3.5546875" style="96" customWidth="1"/>
    <col min="4270" max="4270" width="7" style="96" customWidth="1"/>
    <col min="4271" max="4271" width="2.6640625" style="96" customWidth="1"/>
    <col min="4272" max="4272" width="7" style="96" customWidth="1"/>
    <col min="4273" max="4274" width="6.21875" style="96" customWidth="1"/>
    <col min="4275" max="4275" width="10.109375" style="96" customWidth="1"/>
    <col min="4276" max="4276" width="4.77734375" style="96" customWidth="1"/>
    <col min="4277" max="4277" width="4.88671875" style="96" customWidth="1"/>
    <col min="4278" max="4279" width="2.77734375" style="96" customWidth="1"/>
    <col min="4280" max="4280" width="2.88671875" style="96" customWidth="1"/>
    <col min="4281" max="4281" width="4.88671875" style="96" customWidth="1"/>
    <col min="4282" max="4282" width="9.33203125" style="96" customWidth="1"/>
    <col min="4283" max="4283" width="6.5546875" style="96" customWidth="1"/>
    <col min="4284" max="4284" width="9.33203125" style="96" customWidth="1"/>
    <col min="4285" max="4285" width="3.5546875" style="96" customWidth="1"/>
    <col min="4286" max="4286" width="2.88671875" style="96" customWidth="1"/>
    <col min="4287" max="4287" width="2.6640625" style="96" customWidth="1"/>
    <col min="4288" max="4288" width="2.77734375" style="96" customWidth="1"/>
    <col min="4289" max="4289" width="4.77734375" style="96" customWidth="1"/>
    <col min="4290" max="4290" width="7" style="96" customWidth="1"/>
    <col min="4291" max="4294" width="6.21875" style="96" customWidth="1"/>
    <col min="4295" max="4295" width="6.109375" style="96" customWidth="1"/>
    <col min="4296" max="4298" width="6.21875" style="96" customWidth="1"/>
    <col min="4299" max="4299" width="12.109375" style="96" customWidth="1"/>
    <col min="4300" max="4300" width="9.21875" style="96" customWidth="1"/>
    <col min="4301" max="4301" width="9" style="96" customWidth="1"/>
    <col min="4302" max="4302" width="10.21875" style="96" customWidth="1"/>
    <col min="4303" max="4303" width="9.88671875" style="96" customWidth="1"/>
    <col min="4304" max="4304" width="9.6640625" style="96" customWidth="1"/>
    <col min="4305" max="4305" width="10" style="96" customWidth="1"/>
    <col min="4306" max="4306" width="11.21875" style="96" customWidth="1"/>
    <col min="4307" max="4307" width="10.88671875" style="96" customWidth="1"/>
    <col min="4308" max="4308" width="10.6640625" style="96" customWidth="1"/>
    <col min="4309" max="4314" width="9.109375" style="96" customWidth="1"/>
    <col min="4315" max="4315" width="9.33203125" style="96" customWidth="1"/>
    <col min="4316" max="4316" width="9.21875" style="96" customWidth="1"/>
    <col min="4317" max="4318" width="9.33203125" style="96" customWidth="1"/>
    <col min="4319" max="4319" width="9.21875" style="96" customWidth="1"/>
    <col min="4320" max="4320" width="9.109375" style="96" customWidth="1"/>
    <col min="4321" max="4331" width="9.33203125" style="96" customWidth="1"/>
    <col min="4332" max="4332" width="5.33203125" style="96" customWidth="1"/>
    <col min="4333" max="4333" width="9.6640625" style="96" customWidth="1"/>
    <col min="4334" max="4335" width="3.5546875" style="96" customWidth="1"/>
    <col min="4336" max="4338" width="7" style="96" customWidth="1"/>
    <col min="4339" max="4339" width="5" style="96" customWidth="1"/>
    <col min="4340" max="4340" width="3.6640625" style="96" customWidth="1"/>
    <col min="4341" max="4341" width="3.5546875" style="96" customWidth="1"/>
    <col min="4342" max="4342" width="7" style="96" customWidth="1"/>
    <col min="4343" max="4343" width="2.6640625" style="96" customWidth="1"/>
    <col min="4344" max="4344" width="7" style="96" customWidth="1"/>
    <col min="4345" max="4346" width="6.21875" style="96" customWidth="1"/>
    <col min="4347" max="4347" width="10.109375" style="96" customWidth="1"/>
    <col min="4348" max="4348" width="4.77734375" style="96" customWidth="1"/>
    <col min="4349" max="4349" width="4.88671875" style="96" customWidth="1"/>
    <col min="4350" max="4351" width="2.77734375" style="96" customWidth="1"/>
    <col min="4352" max="4352" width="2.88671875" style="96" customWidth="1"/>
    <col min="4353" max="4353" width="4.88671875" style="96" customWidth="1"/>
    <col min="4354" max="4354" width="9.33203125" style="96" customWidth="1"/>
    <col min="4355" max="4355" width="6.5546875" style="96" customWidth="1"/>
    <col min="4356" max="4356" width="9.33203125" style="96" customWidth="1"/>
    <col min="4357" max="4357" width="3.5546875" style="96" customWidth="1"/>
    <col min="4358" max="4358" width="2.88671875" style="96" customWidth="1"/>
    <col min="4359" max="4359" width="2.6640625" style="96" customWidth="1"/>
    <col min="4360" max="4360" width="2.77734375" style="96" customWidth="1"/>
    <col min="4361" max="4361" width="4.77734375" style="96" customWidth="1"/>
    <col min="4362" max="4362" width="7" style="96" customWidth="1"/>
    <col min="4363" max="4366" width="6.21875" style="96" customWidth="1"/>
    <col min="4367" max="4367" width="6.109375" style="96" customWidth="1"/>
    <col min="4368" max="4370" width="6.21875" style="96" customWidth="1"/>
    <col min="4371" max="4371" width="12.109375" style="96" customWidth="1"/>
    <col min="4372" max="4372" width="9.21875" style="96" customWidth="1"/>
    <col min="4373" max="4373" width="9" style="96" customWidth="1"/>
    <col min="4374" max="4374" width="10.21875" style="96" customWidth="1"/>
    <col min="4375" max="4375" width="9.88671875" style="96" customWidth="1"/>
    <col min="4376" max="4376" width="9.6640625" style="96" customWidth="1"/>
    <col min="4377" max="4377" width="10" style="96" customWidth="1"/>
    <col min="4378" max="4378" width="11.21875" style="96" customWidth="1"/>
    <col min="4379" max="4379" width="10.88671875" style="96" customWidth="1"/>
    <col min="4380" max="4380" width="10.6640625" style="96" customWidth="1"/>
    <col min="4381" max="4386" width="9.109375" style="96" customWidth="1"/>
    <col min="4387" max="4387" width="9.33203125" style="96" customWidth="1"/>
    <col min="4388" max="4388" width="9.21875" style="96" customWidth="1"/>
    <col min="4389" max="4390" width="9.33203125" style="96" customWidth="1"/>
    <col min="4391" max="4391" width="9.21875" style="96" customWidth="1"/>
    <col min="4392" max="4392" width="9.109375" style="96" customWidth="1"/>
    <col min="4393" max="4403" width="9.33203125" style="96" customWidth="1"/>
    <col min="4404" max="4404" width="5.33203125" style="96" customWidth="1"/>
    <col min="4405" max="4405" width="9.6640625" style="96" customWidth="1"/>
    <col min="4406" max="4407" width="3.5546875" style="96" customWidth="1"/>
    <col min="4408" max="4410" width="7" style="96" customWidth="1"/>
    <col min="4411" max="4411" width="5" style="96" customWidth="1"/>
    <col min="4412" max="4412" width="3.6640625" style="96" customWidth="1"/>
    <col min="4413" max="4413" width="3.5546875" style="96" customWidth="1"/>
    <col min="4414" max="4414" width="7" style="96" customWidth="1"/>
    <col min="4415" max="4415" width="2.6640625" style="96" customWidth="1"/>
    <col min="4416" max="4416" width="7" style="96" customWidth="1"/>
    <col min="4417" max="4418" width="6.21875" style="96" customWidth="1"/>
    <col min="4419" max="4419" width="10.109375" style="96" customWidth="1"/>
    <col min="4420" max="4420" width="4.77734375" style="96" customWidth="1"/>
    <col min="4421" max="4421" width="4.88671875" style="96" customWidth="1"/>
    <col min="4422" max="4423" width="2.77734375" style="96" customWidth="1"/>
    <col min="4424" max="4424" width="2.88671875" style="96" customWidth="1"/>
    <col min="4425" max="4425" width="4.88671875" style="96" customWidth="1"/>
    <col min="4426" max="4426" width="9.33203125" style="96" customWidth="1"/>
    <col min="4427" max="4427" width="6.5546875" style="96" customWidth="1"/>
    <col min="4428" max="4428" width="9.33203125" style="96" customWidth="1"/>
    <col min="4429" max="4429" width="3.5546875" style="96" customWidth="1"/>
    <col min="4430" max="4430" width="2.88671875" style="96" customWidth="1"/>
    <col min="4431" max="4431" width="2.6640625" style="96" customWidth="1"/>
    <col min="4432" max="4432" width="2.77734375" style="96" customWidth="1"/>
    <col min="4433" max="4433" width="4.77734375" style="96" customWidth="1"/>
    <col min="4434" max="4434" width="7" style="96" customWidth="1"/>
    <col min="4435" max="4438" width="6.21875" style="96" customWidth="1"/>
    <col min="4439" max="4439" width="6.109375" style="96" customWidth="1"/>
    <col min="4440" max="4442" width="6.21875" style="96" customWidth="1"/>
    <col min="4443" max="4443" width="12.109375" style="96" customWidth="1"/>
    <col min="4444" max="4444" width="9.21875" style="96" customWidth="1"/>
    <col min="4445" max="4445" width="9" style="96" customWidth="1"/>
    <col min="4446" max="4446" width="10.21875" style="96" customWidth="1"/>
    <col min="4447" max="4447" width="9.88671875" style="96" customWidth="1"/>
    <col min="4448" max="4448" width="9.6640625" style="96" customWidth="1"/>
    <col min="4449" max="4449" width="10" style="96" customWidth="1"/>
    <col min="4450" max="4450" width="11.21875" style="96" customWidth="1"/>
    <col min="4451" max="4451" width="10.88671875" style="96" customWidth="1"/>
    <col min="4452" max="4452" width="10.6640625" style="96" customWidth="1"/>
    <col min="4453" max="4458" width="9.109375" style="96" customWidth="1"/>
    <col min="4459" max="4459" width="9.33203125" style="96" customWidth="1"/>
    <col min="4460" max="4460" width="9.21875" style="96" customWidth="1"/>
    <col min="4461" max="4462" width="9.33203125" style="96" customWidth="1"/>
    <col min="4463" max="4463" width="9.21875" style="96" customWidth="1"/>
    <col min="4464" max="4464" width="9.109375" style="96" customWidth="1"/>
    <col min="4465" max="4475" width="9.33203125" style="96" customWidth="1"/>
    <col min="4476" max="4476" width="5.33203125" style="96" customWidth="1"/>
    <col min="4477" max="4477" width="9.6640625" style="96" customWidth="1"/>
    <col min="4478" max="4479" width="3.5546875" style="96" customWidth="1"/>
    <col min="4480" max="4482" width="7" style="96" customWidth="1"/>
    <col min="4483" max="4483" width="5" style="96" customWidth="1"/>
    <col min="4484" max="4484" width="3.6640625" style="96" customWidth="1"/>
    <col min="4485" max="4485" width="3.5546875" style="96" customWidth="1"/>
    <col min="4486" max="4486" width="7" style="96" customWidth="1"/>
    <col min="4487" max="4487" width="2.6640625" style="96" customWidth="1"/>
    <col min="4488" max="4488" width="7" style="96" customWidth="1"/>
    <col min="4489" max="4490" width="6.21875" style="96" customWidth="1"/>
    <col min="4491" max="4491" width="10.109375" style="96" customWidth="1"/>
    <col min="4492" max="4492" width="4.77734375" style="96" customWidth="1"/>
    <col min="4493" max="4493" width="4.88671875" style="96" customWidth="1"/>
    <col min="4494" max="4495" width="2.77734375" style="96" customWidth="1"/>
    <col min="4496" max="4496" width="2.88671875" style="96" customWidth="1"/>
    <col min="4497" max="4497" width="4.88671875" style="96" customWidth="1"/>
    <col min="4498" max="4498" width="9.33203125" style="96" customWidth="1"/>
    <col min="4499" max="4499" width="6.5546875" style="96" customWidth="1"/>
    <col min="4500" max="4500" width="9.33203125" style="96" customWidth="1"/>
    <col min="4501" max="4501" width="3.5546875" style="96" customWidth="1"/>
    <col min="4502" max="4502" width="2.88671875" style="96" customWidth="1"/>
    <col min="4503" max="4503" width="2.6640625" style="96" customWidth="1"/>
    <col min="4504" max="4504" width="2.77734375" style="96" customWidth="1"/>
    <col min="4505" max="4505" width="4.77734375" style="96" customWidth="1"/>
    <col min="4506" max="4506" width="7" style="96" customWidth="1"/>
    <col min="4507" max="4510" width="6.21875" style="96" customWidth="1"/>
    <col min="4511" max="4511" width="6.109375" style="96" customWidth="1"/>
    <col min="4512" max="4514" width="6.21875" style="96" customWidth="1"/>
    <col min="4515" max="4515" width="12.109375" style="96" customWidth="1"/>
    <col min="4516" max="4516" width="9.21875" style="96" customWidth="1"/>
    <col min="4517" max="4517" width="9" style="96" customWidth="1"/>
    <col min="4518" max="4518" width="10.21875" style="96" customWidth="1"/>
    <col min="4519" max="4519" width="9.88671875" style="96" customWidth="1"/>
    <col min="4520" max="4520" width="9.6640625" style="96" customWidth="1"/>
    <col min="4521" max="4521" width="10" style="96" customWidth="1"/>
    <col min="4522" max="4522" width="11.21875" style="96" customWidth="1"/>
    <col min="4523" max="4523" width="10.88671875" style="96" customWidth="1"/>
    <col min="4524" max="4524" width="10.6640625" style="96" customWidth="1"/>
    <col min="4525" max="4530" width="9.109375" style="96" customWidth="1"/>
    <col min="4531" max="4531" width="9.33203125" style="96" customWidth="1"/>
    <col min="4532" max="4532" width="9.21875" style="96" customWidth="1"/>
    <col min="4533" max="4534" width="9.33203125" style="96" customWidth="1"/>
    <col min="4535" max="4535" width="9.21875" style="96" customWidth="1"/>
    <col min="4536" max="4536" width="9.109375" style="96" customWidth="1"/>
    <col min="4537" max="4547" width="9.33203125" style="96" customWidth="1"/>
    <col min="4548" max="4548" width="5.33203125" style="96" customWidth="1"/>
    <col min="4549" max="4549" width="9.6640625" style="96" customWidth="1"/>
    <col min="4550" max="4551" width="3.5546875" style="96" customWidth="1"/>
    <col min="4552" max="4554" width="7" style="96" customWidth="1"/>
    <col min="4555" max="4555" width="5" style="96" customWidth="1"/>
    <col min="4556" max="4556" width="3.6640625" style="96" customWidth="1"/>
    <col min="4557" max="4557" width="3.5546875" style="96" customWidth="1"/>
    <col min="4558" max="4558" width="7" style="96" customWidth="1"/>
    <col min="4559" max="4559" width="2.6640625" style="96" customWidth="1"/>
    <col min="4560" max="4560" width="7" style="96" customWidth="1"/>
    <col min="4561" max="4562" width="6.21875" style="96" customWidth="1"/>
    <col min="4563" max="4563" width="10.109375" style="96" customWidth="1"/>
    <col min="4564" max="4564" width="4.77734375" style="96" customWidth="1"/>
    <col min="4565" max="4565" width="4.88671875" style="96" customWidth="1"/>
    <col min="4566" max="4567" width="2.77734375" style="96" customWidth="1"/>
    <col min="4568" max="4568" width="2.88671875" style="96" customWidth="1"/>
    <col min="4569" max="4569" width="4.88671875" style="96" customWidth="1"/>
    <col min="4570" max="4570" width="9.33203125" style="96" customWidth="1"/>
    <col min="4571" max="4571" width="6.5546875" style="96" customWidth="1"/>
    <col min="4572" max="4572" width="9.33203125" style="96" customWidth="1"/>
    <col min="4573" max="4573" width="3.5546875" style="96" customWidth="1"/>
    <col min="4574" max="4574" width="2.88671875" style="96" customWidth="1"/>
    <col min="4575" max="4575" width="2.6640625" style="96" customWidth="1"/>
    <col min="4576" max="4576" width="2.77734375" style="96" customWidth="1"/>
    <col min="4577" max="4577" width="4.77734375" style="96" customWidth="1"/>
    <col min="4578" max="4578" width="7" style="96" customWidth="1"/>
    <col min="4579" max="4582" width="6.21875" style="96" customWidth="1"/>
    <col min="4583" max="4583" width="6.109375" style="96" customWidth="1"/>
    <col min="4584" max="4586" width="6.21875" style="96" customWidth="1"/>
    <col min="4587" max="4587" width="12.109375" style="96" customWidth="1"/>
    <col min="4588" max="4588" width="9.21875" style="96" customWidth="1"/>
    <col min="4589" max="4589" width="9" style="96" customWidth="1"/>
    <col min="4590" max="4590" width="10.21875" style="96" customWidth="1"/>
    <col min="4591" max="4591" width="9.88671875" style="96" customWidth="1"/>
    <col min="4592" max="4592" width="9.6640625" style="96" customWidth="1"/>
    <col min="4593" max="4593" width="10" style="96" customWidth="1"/>
    <col min="4594" max="4594" width="11.21875" style="96" customWidth="1"/>
    <col min="4595" max="4595" width="10.88671875" style="96" customWidth="1"/>
    <col min="4596" max="4596" width="10.6640625" style="96" customWidth="1"/>
    <col min="4597" max="4602" width="9.109375" style="96" customWidth="1"/>
    <col min="4603" max="4603" width="9.33203125" style="96" customWidth="1"/>
    <col min="4604" max="4604" width="9.21875" style="96" customWidth="1"/>
    <col min="4605" max="4606" width="9.33203125" style="96" customWidth="1"/>
    <col min="4607" max="4607" width="9.21875" style="96" customWidth="1"/>
    <col min="4608" max="4608" width="9.109375" style="96" customWidth="1"/>
    <col min="4609" max="4619" width="9.33203125" style="96" customWidth="1"/>
    <col min="4620" max="4620" width="5.33203125" style="96" customWidth="1"/>
    <col min="4621" max="4621" width="9.6640625" style="96" customWidth="1"/>
    <col min="4622" max="4623" width="3.5546875" style="96" customWidth="1"/>
    <col min="4624" max="4626" width="7" style="96" customWidth="1"/>
    <col min="4627" max="4627" width="5" style="96" customWidth="1"/>
    <col min="4628" max="4628" width="3.6640625" style="96" customWidth="1"/>
    <col min="4629" max="4629" width="3.5546875" style="96" customWidth="1"/>
    <col min="4630" max="4630" width="7" style="96" customWidth="1"/>
    <col min="4631" max="4631" width="2.6640625" style="96" customWidth="1"/>
    <col min="4632" max="4632" width="7" style="96" customWidth="1"/>
    <col min="4633" max="4634" width="6.21875" style="96" customWidth="1"/>
    <col min="4635" max="4635" width="10.109375" style="96" customWidth="1"/>
    <col min="4636" max="4636" width="4.77734375" style="96" customWidth="1"/>
    <col min="4637" max="4637" width="4.88671875" style="96" customWidth="1"/>
    <col min="4638" max="4639" width="2.77734375" style="96" customWidth="1"/>
    <col min="4640" max="4640" width="2.88671875" style="96" customWidth="1"/>
    <col min="4641" max="4641" width="4.88671875" style="96" customWidth="1"/>
    <col min="4642" max="4642" width="9.33203125" style="96" customWidth="1"/>
    <col min="4643" max="4643" width="6.5546875" style="96" customWidth="1"/>
    <col min="4644" max="4644" width="9.33203125" style="96" customWidth="1"/>
    <col min="4645" max="4645" width="3.5546875" style="96" customWidth="1"/>
    <col min="4646" max="4646" width="2.88671875" style="96" customWidth="1"/>
    <col min="4647" max="4647" width="2.6640625" style="96" customWidth="1"/>
    <col min="4648" max="4648" width="2.77734375" style="96" customWidth="1"/>
    <col min="4649" max="4649" width="4.77734375" style="96" customWidth="1"/>
    <col min="4650" max="4650" width="7" style="96" customWidth="1"/>
    <col min="4651" max="4654" width="6.21875" style="96" customWidth="1"/>
    <col min="4655" max="4655" width="6.109375" style="96" customWidth="1"/>
    <col min="4656" max="4658" width="6.21875" style="96" customWidth="1"/>
    <col min="4659" max="4659" width="12.109375" style="96" customWidth="1"/>
    <col min="4660" max="4660" width="9.21875" style="96" customWidth="1"/>
    <col min="4661" max="4661" width="9" style="96" customWidth="1"/>
    <col min="4662" max="4662" width="10.21875" style="96" customWidth="1"/>
    <col min="4663" max="4663" width="9.88671875" style="96" customWidth="1"/>
    <col min="4664" max="4664" width="9.6640625" style="96" customWidth="1"/>
    <col min="4665" max="4665" width="10" style="96" customWidth="1"/>
    <col min="4666" max="4666" width="11.21875" style="96" customWidth="1"/>
    <col min="4667" max="4667" width="10.88671875" style="96" customWidth="1"/>
    <col min="4668" max="4668" width="10.6640625" style="96" customWidth="1"/>
    <col min="4669" max="4674" width="9.109375" style="96" customWidth="1"/>
    <col min="4675" max="4675" width="9.33203125" style="96" customWidth="1"/>
    <col min="4676" max="4676" width="9.21875" style="96" customWidth="1"/>
    <col min="4677" max="4678" width="9.33203125" style="96" customWidth="1"/>
    <col min="4679" max="4679" width="9.21875" style="96" customWidth="1"/>
    <col min="4680" max="4680" width="9.109375" style="96" customWidth="1"/>
    <col min="4681" max="4691" width="9.33203125" style="96" customWidth="1"/>
    <col min="4692" max="4692" width="5.33203125" style="96" customWidth="1"/>
    <col min="4693" max="4693" width="9.6640625" style="96" customWidth="1"/>
    <col min="4694" max="4695" width="3.5546875" style="96" customWidth="1"/>
    <col min="4696" max="4698" width="7" style="96" customWidth="1"/>
    <col min="4699" max="4699" width="5" style="96" customWidth="1"/>
    <col min="4700" max="4700" width="3.6640625" style="96" customWidth="1"/>
    <col min="4701" max="4701" width="3.5546875" style="96" customWidth="1"/>
    <col min="4702" max="4702" width="7" style="96" customWidth="1"/>
    <col min="4703" max="4703" width="2.6640625" style="96" customWidth="1"/>
    <col min="4704" max="4704" width="7" style="96" customWidth="1"/>
    <col min="4705" max="4706" width="6.21875" style="96" customWidth="1"/>
    <col min="4707" max="4707" width="10.109375" style="96" customWidth="1"/>
    <col min="4708" max="4708" width="4.77734375" style="96" customWidth="1"/>
    <col min="4709" max="4709" width="4.88671875" style="96" customWidth="1"/>
    <col min="4710" max="4711" width="2.77734375" style="96" customWidth="1"/>
    <col min="4712" max="4712" width="2.88671875" style="96" customWidth="1"/>
    <col min="4713" max="4713" width="4.88671875" style="96" customWidth="1"/>
    <col min="4714" max="4714" width="9.33203125" style="96" customWidth="1"/>
    <col min="4715" max="4715" width="6.5546875" style="96" customWidth="1"/>
    <col min="4716" max="4716" width="9.33203125" style="96" customWidth="1"/>
    <col min="4717" max="4717" width="3.5546875" style="96" customWidth="1"/>
    <col min="4718" max="4718" width="2.88671875" style="96" customWidth="1"/>
    <col min="4719" max="4719" width="2.6640625" style="96" customWidth="1"/>
    <col min="4720" max="4720" width="2.77734375" style="96" customWidth="1"/>
    <col min="4721" max="4721" width="4.77734375" style="96" customWidth="1"/>
    <col min="4722" max="4722" width="7" style="96" customWidth="1"/>
    <col min="4723" max="4726" width="6.21875" style="96" customWidth="1"/>
    <col min="4727" max="4727" width="6.109375" style="96" customWidth="1"/>
    <col min="4728" max="4730" width="6.21875" style="96" customWidth="1"/>
    <col min="4731" max="4731" width="12.109375" style="96" customWidth="1"/>
    <col min="4732" max="4732" width="9.21875" style="96" customWidth="1"/>
    <col min="4733" max="4733" width="9" style="96" customWidth="1"/>
    <col min="4734" max="4734" width="10.21875" style="96" customWidth="1"/>
    <col min="4735" max="4735" width="9.88671875" style="96" customWidth="1"/>
    <col min="4736" max="4736" width="9.6640625" style="96" customWidth="1"/>
    <col min="4737" max="4737" width="10" style="96" customWidth="1"/>
    <col min="4738" max="4738" width="11.21875" style="96" customWidth="1"/>
    <col min="4739" max="4739" width="10.88671875" style="96" customWidth="1"/>
    <col min="4740" max="4740" width="10.6640625" style="96" customWidth="1"/>
    <col min="4741" max="4746" width="9.109375" style="96" customWidth="1"/>
    <col min="4747" max="4747" width="9.33203125" style="96" customWidth="1"/>
    <col min="4748" max="4748" width="9.21875" style="96" customWidth="1"/>
    <col min="4749" max="4750" width="9.33203125" style="96" customWidth="1"/>
    <col min="4751" max="4751" width="9.21875" style="96" customWidth="1"/>
    <col min="4752" max="4752" width="9.109375" style="96" customWidth="1"/>
    <col min="4753" max="4763" width="9.33203125" style="96" customWidth="1"/>
    <col min="4764" max="4764" width="5.33203125" style="96" customWidth="1"/>
    <col min="4765" max="4765" width="9.6640625" style="96" customWidth="1"/>
    <col min="4766" max="4767" width="3.5546875" style="96" customWidth="1"/>
    <col min="4768" max="4770" width="7" style="96" customWidth="1"/>
    <col min="4771" max="4771" width="5" style="96" customWidth="1"/>
    <col min="4772" max="4772" width="3.6640625" style="96" customWidth="1"/>
    <col min="4773" max="4773" width="3.5546875" style="96" customWidth="1"/>
    <col min="4774" max="4774" width="7" style="96" customWidth="1"/>
    <col min="4775" max="4775" width="2.6640625" style="96" customWidth="1"/>
    <col min="4776" max="4776" width="7" style="96" customWidth="1"/>
    <col min="4777" max="4778" width="6.21875" style="96" customWidth="1"/>
    <col min="4779" max="4779" width="10.109375" style="96" customWidth="1"/>
    <col min="4780" max="4780" width="4.77734375" style="96" customWidth="1"/>
    <col min="4781" max="4781" width="4.88671875" style="96" customWidth="1"/>
    <col min="4782" max="4783" width="2.77734375" style="96" customWidth="1"/>
    <col min="4784" max="4784" width="2.88671875" style="96" customWidth="1"/>
    <col min="4785" max="4785" width="4.88671875" style="96" customWidth="1"/>
    <col min="4786" max="4786" width="9.33203125" style="96" customWidth="1"/>
    <col min="4787" max="4787" width="6.5546875" style="96" customWidth="1"/>
    <col min="4788" max="4788" width="9.33203125" style="96" customWidth="1"/>
    <col min="4789" max="4789" width="3.5546875" style="96" customWidth="1"/>
    <col min="4790" max="4790" width="2.88671875" style="96" customWidth="1"/>
    <col min="4791" max="4791" width="2.6640625" style="96" customWidth="1"/>
    <col min="4792" max="4792" width="2.77734375" style="96" customWidth="1"/>
    <col min="4793" max="4793" width="4.77734375" style="96" customWidth="1"/>
    <col min="4794" max="4794" width="7" style="96" customWidth="1"/>
    <col min="4795" max="4798" width="6.21875" style="96" customWidth="1"/>
    <col min="4799" max="4799" width="6.109375" style="96" customWidth="1"/>
    <col min="4800" max="4802" width="6.21875" style="96" customWidth="1"/>
    <col min="4803" max="4803" width="12.109375" style="96" customWidth="1"/>
    <col min="4804" max="4804" width="9.21875" style="96" customWidth="1"/>
    <col min="4805" max="4805" width="9" style="96" customWidth="1"/>
    <col min="4806" max="4806" width="10.21875" style="96" customWidth="1"/>
    <col min="4807" max="4807" width="9.88671875" style="96" customWidth="1"/>
    <col min="4808" max="4808" width="9.6640625" style="96" customWidth="1"/>
    <col min="4809" max="4809" width="10" style="96" customWidth="1"/>
    <col min="4810" max="4810" width="11.21875" style="96" customWidth="1"/>
    <col min="4811" max="4811" width="10.88671875" style="96" customWidth="1"/>
    <col min="4812" max="4812" width="10.6640625" style="96" customWidth="1"/>
    <col min="4813" max="4818" width="9.109375" style="96" customWidth="1"/>
    <col min="4819" max="4819" width="9.33203125" style="96" customWidth="1"/>
    <col min="4820" max="4820" width="9.21875" style="96" customWidth="1"/>
    <col min="4821" max="4822" width="9.33203125" style="96" customWidth="1"/>
    <col min="4823" max="4823" width="9.21875" style="96" customWidth="1"/>
    <col min="4824" max="4824" width="9.109375" style="96" customWidth="1"/>
    <col min="4825" max="4835" width="9.33203125" style="96" customWidth="1"/>
    <col min="4836" max="4836" width="5.33203125" style="96" customWidth="1"/>
    <col min="4837" max="4837" width="9.6640625" style="96" customWidth="1"/>
    <col min="4838" max="4839" width="3.5546875" style="96" customWidth="1"/>
    <col min="4840" max="4842" width="7" style="96" customWidth="1"/>
    <col min="4843" max="4843" width="5" style="96" customWidth="1"/>
    <col min="4844" max="4844" width="3.6640625" style="96" customWidth="1"/>
    <col min="4845" max="4845" width="3.5546875" style="96" customWidth="1"/>
    <col min="4846" max="4846" width="7" style="96" customWidth="1"/>
    <col min="4847" max="4847" width="2.6640625" style="96" customWidth="1"/>
    <col min="4848" max="4848" width="7" style="96" customWidth="1"/>
    <col min="4849" max="4850" width="6.21875" style="96" customWidth="1"/>
    <col min="4851" max="4851" width="10.109375" style="96" customWidth="1"/>
    <col min="4852" max="4852" width="4.77734375" style="96" customWidth="1"/>
    <col min="4853" max="4853" width="4.88671875" style="96" customWidth="1"/>
    <col min="4854" max="4855" width="2.77734375" style="96" customWidth="1"/>
    <col min="4856" max="4856" width="2.88671875" style="96" customWidth="1"/>
    <col min="4857" max="4857" width="4.88671875" style="96" customWidth="1"/>
    <col min="4858" max="4858" width="9.33203125" style="96" customWidth="1"/>
    <col min="4859" max="4859" width="6.5546875" style="96" customWidth="1"/>
    <col min="4860" max="4860" width="9.33203125" style="96" customWidth="1"/>
    <col min="4861" max="4861" width="3.5546875" style="96" customWidth="1"/>
    <col min="4862" max="4862" width="2.88671875" style="96" customWidth="1"/>
    <col min="4863" max="4863" width="2.6640625" style="96" customWidth="1"/>
    <col min="4864" max="4864" width="2.77734375" style="96" customWidth="1"/>
    <col min="4865" max="4865" width="4.77734375" style="96" customWidth="1"/>
    <col min="4866" max="4866" width="7" style="96" customWidth="1"/>
    <col min="4867" max="4870" width="6.21875" style="96" customWidth="1"/>
    <col min="4871" max="4871" width="6.109375" style="96" customWidth="1"/>
    <col min="4872" max="4874" width="6.21875" style="96" customWidth="1"/>
    <col min="4875" max="4875" width="12.109375" style="96" customWidth="1"/>
    <col min="4876" max="4876" width="9.21875" style="96" customWidth="1"/>
    <col min="4877" max="4877" width="9" style="96" customWidth="1"/>
    <col min="4878" max="4878" width="10.21875" style="96" customWidth="1"/>
    <col min="4879" max="4879" width="9.88671875" style="96" customWidth="1"/>
    <col min="4880" max="4880" width="9.6640625" style="96" customWidth="1"/>
    <col min="4881" max="4881" width="10" style="96" customWidth="1"/>
    <col min="4882" max="4882" width="11.21875" style="96" customWidth="1"/>
    <col min="4883" max="4883" width="10.88671875" style="96" customWidth="1"/>
    <col min="4884" max="4884" width="10.6640625" style="96" customWidth="1"/>
    <col min="4885" max="4890" width="9.109375" style="96" customWidth="1"/>
    <col min="4891" max="4891" width="9.33203125" style="96" customWidth="1"/>
    <col min="4892" max="4892" width="9.21875" style="96" customWidth="1"/>
    <col min="4893" max="4894" width="9.33203125" style="96" customWidth="1"/>
    <col min="4895" max="4895" width="9.21875" style="96" customWidth="1"/>
    <col min="4896" max="4896" width="9.109375" style="96" customWidth="1"/>
    <col min="4897" max="4907" width="9.33203125" style="96" customWidth="1"/>
    <col min="4908" max="4908" width="5.33203125" style="96" customWidth="1"/>
    <col min="4909" max="4909" width="9.6640625" style="96" customWidth="1"/>
    <col min="4910" max="4911" width="3.5546875" style="96" customWidth="1"/>
    <col min="4912" max="4914" width="7" style="96" customWidth="1"/>
    <col min="4915" max="4915" width="5" style="96" customWidth="1"/>
    <col min="4916" max="4916" width="3.6640625" style="96" customWidth="1"/>
    <col min="4917" max="4917" width="3.5546875" style="96" customWidth="1"/>
    <col min="4918" max="4918" width="7" style="96" customWidth="1"/>
    <col min="4919" max="4919" width="2.6640625" style="96" customWidth="1"/>
    <col min="4920" max="4920" width="7" style="96" customWidth="1"/>
    <col min="4921" max="4922" width="6.21875" style="96" customWidth="1"/>
    <col min="4923" max="4923" width="10.109375" style="96" customWidth="1"/>
    <col min="4924" max="4924" width="4.77734375" style="96" customWidth="1"/>
    <col min="4925" max="4925" width="4.88671875" style="96" customWidth="1"/>
    <col min="4926" max="4927" width="2.77734375" style="96" customWidth="1"/>
    <col min="4928" max="4928" width="2.88671875" style="96" customWidth="1"/>
    <col min="4929" max="4929" width="4.88671875" style="96" customWidth="1"/>
    <col min="4930" max="4930" width="9.33203125" style="96" customWidth="1"/>
    <col min="4931" max="4931" width="6.5546875" style="96" customWidth="1"/>
    <col min="4932" max="4932" width="9.33203125" style="96" customWidth="1"/>
    <col min="4933" max="4933" width="3.5546875" style="96" customWidth="1"/>
    <col min="4934" max="4934" width="2.88671875" style="96" customWidth="1"/>
    <col min="4935" max="4935" width="2.6640625" style="96" customWidth="1"/>
    <col min="4936" max="4936" width="2.77734375" style="96" customWidth="1"/>
    <col min="4937" max="4937" width="4.77734375" style="96" customWidth="1"/>
    <col min="4938" max="4938" width="7" style="96" customWidth="1"/>
    <col min="4939" max="4942" width="6.21875" style="96" customWidth="1"/>
    <col min="4943" max="4943" width="6.109375" style="96" customWidth="1"/>
    <col min="4944" max="4946" width="6.21875" style="96" customWidth="1"/>
    <col min="4947" max="4947" width="12.109375" style="96" customWidth="1"/>
    <col min="4948" max="4948" width="9.21875" style="96" customWidth="1"/>
    <col min="4949" max="4949" width="9" style="96" customWidth="1"/>
    <col min="4950" max="4950" width="10.21875" style="96" customWidth="1"/>
    <col min="4951" max="4951" width="9.88671875" style="96" customWidth="1"/>
    <col min="4952" max="4952" width="9.6640625" style="96" customWidth="1"/>
    <col min="4953" max="4953" width="10" style="96" customWidth="1"/>
    <col min="4954" max="4954" width="11.21875" style="96" customWidth="1"/>
    <col min="4955" max="4955" width="10.88671875" style="96" customWidth="1"/>
    <col min="4956" max="4956" width="10.6640625" style="96" customWidth="1"/>
    <col min="4957" max="4962" width="9.109375" style="96" customWidth="1"/>
    <col min="4963" max="4963" width="9.33203125" style="96" customWidth="1"/>
    <col min="4964" max="4964" width="9.21875" style="96" customWidth="1"/>
    <col min="4965" max="4966" width="9.33203125" style="96" customWidth="1"/>
    <col min="4967" max="4967" width="9.21875" style="96" customWidth="1"/>
    <col min="4968" max="4968" width="9.109375" style="96" customWidth="1"/>
    <col min="4969" max="4979" width="9.33203125" style="96" customWidth="1"/>
    <col min="4980" max="4980" width="5.33203125" style="96" customWidth="1"/>
    <col min="4981" max="4981" width="9.6640625" style="96" customWidth="1"/>
    <col min="4982" max="4983" width="3.5546875" style="96" customWidth="1"/>
    <col min="4984" max="4986" width="7" style="96" customWidth="1"/>
    <col min="4987" max="4987" width="5" style="96" customWidth="1"/>
    <col min="4988" max="4988" width="3.6640625" style="96" customWidth="1"/>
    <col min="4989" max="4989" width="3.5546875" style="96" customWidth="1"/>
    <col min="4990" max="4990" width="7" style="96" customWidth="1"/>
    <col min="4991" max="4991" width="2.6640625" style="96" customWidth="1"/>
    <col min="4992" max="4992" width="7" style="96" customWidth="1"/>
    <col min="4993" max="4994" width="6.21875" style="96" customWidth="1"/>
    <col min="4995" max="4995" width="10.109375" style="96" customWidth="1"/>
    <col min="4996" max="4996" width="4.77734375" style="96" customWidth="1"/>
    <col min="4997" max="4997" width="4.88671875" style="96" customWidth="1"/>
    <col min="4998" max="4999" width="2.77734375" style="96" customWidth="1"/>
    <col min="5000" max="5000" width="2.88671875" style="96" customWidth="1"/>
    <col min="5001" max="5001" width="4.88671875" style="96" customWidth="1"/>
    <col min="5002" max="5002" width="9.33203125" style="96" customWidth="1"/>
    <col min="5003" max="5003" width="6.5546875" style="96" customWidth="1"/>
    <col min="5004" max="5004" width="9.33203125" style="96" customWidth="1"/>
    <col min="5005" max="5005" width="3.5546875" style="96" customWidth="1"/>
    <col min="5006" max="5006" width="2.88671875" style="96" customWidth="1"/>
    <col min="5007" max="5007" width="2.6640625" style="96" customWidth="1"/>
    <col min="5008" max="5008" width="2.77734375" style="96" customWidth="1"/>
    <col min="5009" max="5009" width="4.77734375" style="96" customWidth="1"/>
    <col min="5010" max="5010" width="7" style="96" customWidth="1"/>
    <col min="5011" max="5014" width="6.21875" style="96" customWidth="1"/>
    <col min="5015" max="5015" width="6.109375" style="96" customWidth="1"/>
    <col min="5016" max="5018" width="6.21875" style="96" customWidth="1"/>
    <col min="5019" max="5019" width="12.109375" style="96" customWidth="1"/>
    <col min="5020" max="5020" width="9.21875" style="96" customWidth="1"/>
    <col min="5021" max="5021" width="9" style="96" customWidth="1"/>
    <col min="5022" max="5022" width="10.21875" style="96" customWidth="1"/>
    <col min="5023" max="5023" width="9.88671875" style="96" customWidth="1"/>
    <col min="5024" max="5024" width="9.6640625" style="96" customWidth="1"/>
    <col min="5025" max="5025" width="10" style="96" customWidth="1"/>
    <col min="5026" max="5026" width="11.21875" style="96" customWidth="1"/>
    <col min="5027" max="5027" width="10.88671875" style="96" customWidth="1"/>
    <col min="5028" max="5028" width="10.6640625" style="96" customWidth="1"/>
    <col min="5029" max="5034" width="9.109375" style="96" customWidth="1"/>
    <col min="5035" max="5035" width="9.33203125" style="96" customWidth="1"/>
    <col min="5036" max="5036" width="9.21875" style="96" customWidth="1"/>
    <col min="5037" max="5038" width="9.33203125" style="96" customWidth="1"/>
    <col min="5039" max="5039" width="9.21875" style="96" customWidth="1"/>
    <col min="5040" max="5040" width="9.109375" style="96" customWidth="1"/>
    <col min="5041" max="5051" width="9.33203125" style="96" customWidth="1"/>
    <col min="5052" max="5052" width="5.33203125" style="96" customWidth="1"/>
    <col min="5053" max="5053" width="9.6640625" style="96" customWidth="1"/>
    <col min="5054" max="5055" width="3.5546875" style="96" customWidth="1"/>
    <col min="5056" max="5058" width="7" style="96" customWidth="1"/>
    <col min="5059" max="5059" width="5" style="96" customWidth="1"/>
    <col min="5060" max="5060" width="3.6640625" style="96" customWidth="1"/>
    <col min="5061" max="5061" width="3.5546875" style="96" customWidth="1"/>
    <col min="5062" max="5062" width="7" style="96" customWidth="1"/>
    <col min="5063" max="5063" width="2.6640625" style="96" customWidth="1"/>
    <col min="5064" max="5064" width="7" style="96" customWidth="1"/>
    <col min="5065" max="5066" width="6.21875" style="96" customWidth="1"/>
    <col min="5067" max="5067" width="10.109375" style="96" customWidth="1"/>
    <col min="5068" max="5068" width="4.77734375" style="96" customWidth="1"/>
    <col min="5069" max="5069" width="4.88671875" style="96" customWidth="1"/>
    <col min="5070" max="5071" width="2.77734375" style="96" customWidth="1"/>
    <col min="5072" max="5072" width="2.88671875" style="96" customWidth="1"/>
    <col min="5073" max="5073" width="4.88671875" style="96" customWidth="1"/>
    <col min="5074" max="5074" width="9.33203125" style="96" customWidth="1"/>
    <col min="5075" max="5075" width="6.5546875" style="96" customWidth="1"/>
    <col min="5076" max="5076" width="9.33203125" style="96" customWidth="1"/>
    <col min="5077" max="5077" width="3.5546875" style="96" customWidth="1"/>
    <col min="5078" max="5078" width="2.88671875" style="96" customWidth="1"/>
    <col min="5079" max="5079" width="2.6640625" style="96" customWidth="1"/>
    <col min="5080" max="5080" width="2.77734375" style="96" customWidth="1"/>
    <col min="5081" max="5081" width="4.77734375" style="96" customWidth="1"/>
    <col min="5082" max="5082" width="7" style="96" customWidth="1"/>
    <col min="5083" max="5086" width="6.21875" style="96" customWidth="1"/>
    <col min="5087" max="5087" width="6.109375" style="96" customWidth="1"/>
    <col min="5088" max="5090" width="6.21875" style="96" customWidth="1"/>
    <col min="5091" max="5091" width="12.109375" style="96" customWidth="1"/>
    <col min="5092" max="5092" width="9.21875" style="96" customWidth="1"/>
    <col min="5093" max="5093" width="9" style="96" customWidth="1"/>
    <col min="5094" max="5094" width="10.21875" style="96" customWidth="1"/>
    <col min="5095" max="5095" width="9.88671875" style="96" customWidth="1"/>
    <col min="5096" max="5096" width="9.6640625" style="96" customWidth="1"/>
    <col min="5097" max="5097" width="10" style="96" customWidth="1"/>
    <col min="5098" max="5098" width="11.21875" style="96" customWidth="1"/>
    <col min="5099" max="5099" width="10.88671875" style="96" customWidth="1"/>
    <col min="5100" max="5100" width="10.6640625" style="96" customWidth="1"/>
    <col min="5101" max="5106" width="9.109375" style="96" customWidth="1"/>
    <col min="5107" max="5107" width="9.33203125" style="96" customWidth="1"/>
    <col min="5108" max="5108" width="9.21875" style="96" customWidth="1"/>
    <col min="5109" max="5110" width="9.33203125" style="96" customWidth="1"/>
    <col min="5111" max="5111" width="9.21875" style="96" customWidth="1"/>
    <col min="5112" max="5112" width="9.109375" style="96" customWidth="1"/>
    <col min="5113" max="5123" width="9.33203125" style="96" customWidth="1"/>
    <col min="5124" max="5124" width="5.33203125" style="96" customWidth="1"/>
    <col min="5125" max="5125" width="9.6640625" style="96" customWidth="1"/>
    <col min="5126" max="5127" width="3.5546875" style="96" customWidth="1"/>
    <col min="5128" max="5130" width="7" style="96" customWidth="1"/>
    <col min="5131" max="5131" width="5" style="96" customWidth="1"/>
    <col min="5132" max="5132" width="3.6640625" style="96" customWidth="1"/>
    <col min="5133" max="5133" width="3.5546875" style="96" customWidth="1"/>
    <col min="5134" max="5134" width="7" style="96" customWidth="1"/>
    <col min="5135" max="5135" width="2.6640625" style="96" customWidth="1"/>
    <col min="5136" max="5136" width="7" style="96" customWidth="1"/>
    <col min="5137" max="5138" width="6.21875" style="96" customWidth="1"/>
    <col min="5139" max="5139" width="10.109375" style="96" customWidth="1"/>
    <col min="5140" max="5140" width="4.77734375" style="96" customWidth="1"/>
    <col min="5141" max="5141" width="4.88671875" style="96" customWidth="1"/>
    <col min="5142" max="5143" width="2.77734375" style="96" customWidth="1"/>
    <col min="5144" max="5144" width="2.88671875" style="96" customWidth="1"/>
    <col min="5145" max="5145" width="4.88671875" style="96" customWidth="1"/>
    <col min="5146" max="5146" width="9.33203125" style="96" customWidth="1"/>
    <col min="5147" max="5147" width="6.5546875" style="96" customWidth="1"/>
    <col min="5148" max="5148" width="9.33203125" style="96" customWidth="1"/>
    <col min="5149" max="5149" width="3.5546875" style="96" customWidth="1"/>
    <col min="5150" max="5150" width="2.88671875" style="96" customWidth="1"/>
    <col min="5151" max="5151" width="2.6640625" style="96" customWidth="1"/>
    <col min="5152" max="5152" width="2.77734375" style="96" customWidth="1"/>
    <col min="5153" max="5153" width="4.77734375" style="96" customWidth="1"/>
    <col min="5154" max="5154" width="7" style="96" customWidth="1"/>
    <col min="5155" max="5158" width="6.21875" style="96" customWidth="1"/>
    <col min="5159" max="5159" width="6.109375" style="96" customWidth="1"/>
    <col min="5160" max="5162" width="6.21875" style="96" customWidth="1"/>
    <col min="5163" max="5163" width="12.109375" style="96" customWidth="1"/>
    <col min="5164" max="5164" width="9.21875" style="96" customWidth="1"/>
    <col min="5165" max="5165" width="9" style="96" customWidth="1"/>
    <col min="5166" max="5166" width="10.21875" style="96" customWidth="1"/>
    <col min="5167" max="5167" width="9.88671875" style="96" customWidth="1"/>
    <col min="5168" max="5168" width="9.6640625" style="96" customWidth="1"/>
    <col min="5169" max="5169" width="10" style="96" customWidth="1"/>
    <col min="5170" max="5170" width="11.21875" style="96" customWidth="1"/>
    <col min="5171" max="5171" width="10.88671875" style="96" customWidth="1"/>
    <col min="5172" max="5172" width="10.6640625" style="96" customWidth="1"/>
    <col min="5173" max="5178" width="9.109375" style="96" customWidth="1"/>
    <col min="5179" max="5179" width="9.33203125" style="96" customWidth="1"/>
    <col min="5180" max="5180" width="9.21875" style="96" customWidth="1"/>
    <col min="5181" max="5182" width="9.33203125" style="96" customWidth="1"/>
    <col min="5183" max="5183" width="9.21875" style="96" customWidth="1"/>
    <col min="5184" max="5184" width="9.109375" style="96" customWidth="1"/>
    <col min="5185" max="5195" width="9.33203125" style="96" customWidth="1"/>
    <col min="5196" max="5196" width="5.33203125" style="96" customWidth="1"/>
    <col min="5197" max="5197" width="9.6640625" style="96" customWidth="1"/>
    <col min="5198" max="5199" width="3.5546875" style="96" customWidth="1"/>
    <col min="5200" max="5202" width="7" style="96" customWidth="1"/>
    <col min="5203" max="5203" width="5" style="96" customWidth="1"/>
    <col min="5204" max="5204" width="3.6640625" style="96" customWidth="1"/>
    <col min="5205" max="5205" width="3.5546875" style="96" customWidth="1"/>
    <col min="5206" max="5206" width="7" style="96" customWidth="1"/>
    <col min="5207" max="5207" width="2.6640625" style="96" customWidth="1"/>
    <col min="5208" max="5208" width="7" style="96" customWidth="1"/>
    <col min="5209" max="5210" width="6.21875" style="96" customWidth="1"/>
    <col min="5211" max="5211" width="10.109375" style="96" customWidth="1"/>
    <col min="5212" max="5212" width="4.77734375" style="96" customWidth="1"/>
    <col min="5213" max="5213" width="4.88671875" style="96" customWidth="1"/>
    <col min="5214" max="5215" width="2.77734375" style="96" customWidth="1"/>
    <col min="5216" max="5216" width="2.88671875" style="96" customWidth="1"/>
    <col min="5217" max="5217" width="4.88671875" style="96" customWidth="1"/>
    <col min="5218" max="5218" width="9.33203125" style="96" customWidth="1"/>
    <col min="5219" max="5219" width="6.5546875" style="96" customWidth="1"/>
    <col min="5220" max="5220" width="9.33203125" style="96" customWidth="1"/>
    <col min="5221" max="5221" width="3.5546875" style="96" customWidth="1"/>
    <col min="5222" max="5222" width="2.88671875" style="96" customWidth="1"/>
    <col min="5223" max="5223" width="2.6640625" style="96" customWidth="1"/>
    <col min="5224" max="5224" width="2.77734375" style="96" customWidth="1"/>
    <col min="5225" max="5225" width="4.77734375" style="96" customWidth="1"/>
    <col min="5226" max="5226" width="7" style="96" customWidth="1"/>
    <col min="5227" max="5230" width="6.21875" style="96" customWidth="1"/>
    <col min="5231" max="5231" width="6.109375" style="96" customWidth="1"/>
    <col min="5232" max="5234" width="6.21875" style="96" customWidth="1"/>
    <col min="5235" max="5235" width="12.109375" style="96" customWidth="1"/>
    <col min="5236" max="5236" width="9.21875" style="96" customWidth="1"/>
    <col min="5237" max="5237" width="9" style="96" customWidth="1"/>
    <col min="5238" max="5238" width="10.21875" style="96" customWidth="1"/>
    <col min="5239" max="5239" width="9.88671875" style="96" customWidth="1"/>
    <col min="5240" max="5240" width="9.6640625" style="96" customWidth="1"/>
    <col min="5241" max="5241" width="10" style="96" customWidth="1"/>
    <col min="5242" max="5242" width="11.21875" style="96" customWidth="1"/>
    <col min="5243" max="5243" width="10.88671875" style="96" customWidth="1"/>
    <col min="5244" max="5244" width="10.6640625" style="96" customWidth="1"/>
    <col min="5245" max="5250" width="9.109375" style="96" customWidth="1"/>
    <col min="5251" max="5251" width="9.33203125" style="96" customWidth="1"/>
    <col min="5252" max="5252" width="9.21875" style="96" customWidth="1"/>
    <col min="5253" max="5254" width="9.33203125" style="96" customWidth="1"/>
    <col min="5255" max="5255" width="9.21875" style="96" customWidth="1"/>
    <col min="5256" max="5256" width="9.109375" style="96" customWidth="1"/>
    <col min="5257" max="5267" width="9.33203125" style="96" customWidth="1"/>
    <col min="5268" max="5268" width="5.33203125" style="96" customWidth="1"/>
    <col min="5269" max="5269" width="9.6640625" style="96" customWidth="1"/>
    <col min="5270" max="5271" width="3.5546875" style="96" customWidth="1"/>
    <col min="5272" max="5274" width="7" style="96" customWidth="1"/>
    <col min="5275" max="5275" width="5" style="96" customWidth="1"/>
    <col min="5276" max="5276" width="3.6640625" style="96" customWidth="1"/>
    <col min="5277" max="5277" width="3.5546875" style="96" customWidth="1"/>
    <col min="5278" max="5278" width="7" style="96" customWidth="1"/>
    <col min="5279" max="5279" width="2.6640625" style="96" customWidth="1"/>
    <col min="5280" max="5280" width="7" style="96" customWidth="1"/>
    <col min="5281" max="5282" width="6.21875" style="96" customWidth="1"/>
    <col min="5283" max="5283" width="10.109375" style="96" customWidth="1"/>
    <col min="5284" max="5284" width="4.77734375" style="96" customWidth="1"/>
    <col min="5285" max="5285" width="4.88671875" style="96" customWidth="1"/>
    <col min="5286" max="5287" width="2.77734375" style="96" customWidth="1"/>
    <col min="5288" max="5288" width="2.88671875" style="96" customWidth="1"/>
    <col min="5289" max="5289" width="4.88671875" style="96" customWidth="1"/>
    <col min="5290" max="5290" width="9.33203125" style="96" customWidth="1"/>
    <col min="5291" max="5291" width="6.5546875" style="96" customWidth="1"/>
    <col min="5292" max="5292" width="9.33203125" style="96" customWidth="1"/>
    <col min="5293" max="5293" width="3.5546875" style="96" customWidth="1"/>
    <col min="5294" max="5294" width="2.88671875" style="96" customWidth="1"/>
    <col min="5295" max="5295" width="2.6640625" style="96" customWidth="1"/>
    <col min="5296" max="5296" width="2.77734375" style="96" customWidth="1"/>
    <col min="5297" max="5297" width="4.77734375" style="96" customWidth="1"/>
    <col min="5298" max="5298" width="7" style="96" customWidth="1"/>
    <col min="5299" max="5302" width="6.21875" style="96" customWidth="1"/>
    <col min="5303" max="5303" width="6.109375" style="96" customWidth="1"/>
    <col min="5304" max="5306" width="6.21875" style="96" customWidth="1"/>
    <col min="5307" max="5307" width="12.109375" style="96" customWidth="1"/>
    <col min="5308" max="5308" width="9.21875" style="96" customWidth="1"/>
    <col min="5309" max="5309" width="9" style="96" customWidth="1"/>
    <col min="5310" max="5310" width="10.21875" style="96" customWidth="1"/>
    <col min="5311" max="5311" width="9.88671875" style="96" customWidth="1"/>
    <col min="5312" max="5312" width="9.6640625" style="96" customWidth="1"/>
    <col min="5313" max="5313" width="10" style="96" customWidth="1"/>
    <col min="5314" max="5314" width="11.21875" style="96" customWidth="1"/>
    <col min="5315" max="5315" width="10.88671875" style="96" customWidth="1"/>
    <col min="5316" max="5316" width="10.6640625" style="96" customWidth="1"/>
    <col min="5317" max="5322" width="9.109375" style="96" customWidth="1"/>
    <col min="5323" max="5323" width="9.33203125" style="96" customWidth="1"/>
    <col min="5324" max="5324" width="9.21875" style="96" customWidth="1"/>
    <col min="5325" max="5326" width="9.33203125" style="96" customWidth="1"/>
    <col min="5327" max="5327" width="9.21875" style="96" customWidth="1"/>
    <col min="5328" max="5328" width="9.109375" style="96" customWidth="1"/>
    <col min="5329" max="5339" width="9.33203125" style="96" customWidth="1"/>
    <col min="5340" max="5340" width="5.33203125" style="96" customWidth="1"/>
    <col min="5341" max="5341" width="9.6640625" style="96" customWidth="1"/>
    <col min="5342" max="5343" width="3.5546875" style="96" customWidth="1"/>
    <col min="5344" max="5346" width="7" style="96" customWidth="1"/>
    <col min="5347" max="5347" width="5" style="96" customWidth="1"/>
    <col min="5348" max="5348" width="3.6640625" style="96" customWidth="1"/>
    <col min="5349" max="5349" width="3.5546875" style="96" customWidth="1"/>
    <col min="5350" max="5350" width="7" style="96" customWidth="1"/>
    <col min="5351" max="5351" width="2.6640625" style="96" customWidth="1"/>
    <col min="5352" max="5352" width="7" style="96" customWidth="1"/>
    <col min="5353" max="5354" width="6.21875" style="96" customWidth="1"/>
    <col min="5355" max="5355" width="10.109375" style="96" customWidth="1"/>
    <col min="5356" max="5356" width="4.77734375" style="96" customWidth="1"/>
    <col min="5357" max="5357" width="4.88671875" style="96" customWidth="1"/>
    <col min="5358" max="5359" width="2.77734375" style="96" customWidth="1"/>
    <col min="5360" max="5360" width="2.88671875" style="96" customWidth="1"/>
    <col min="5361" max="5361" width="4.88671875" style="96" customWidth="1"/>
    <col min="5362" max="5362" width="9.33203125" style="96" customWidth="1"/>
    <col min="5363" max="5363" width="6.5546875" style="96" customWidth="1"/>
    <col min="5364" max="5364" width="9.33203125" style="96" customWidth="1"/>
    <col min="5365" max="5365" width="3.5546875" style="96" customWidth="1"/>
    <col min="5366" max="5366" width="2.88671875" style="96" customWidth="1"/>
    <col min="5367" max="5367" width="2.6640625" style="96" customWidth="1"/>
    <col min="5368" max="5368" width="2.77734375" style="96" customWidth="1"/>
    <col min="5369" max="5369" width="4.77734375" style="96" customWidth="1"/>
    <col min="5370" max="5370" width="7" style="96" customWidth="1"/>
    <col min="5371" max="5374" width="6.21875" style="96" customWidth="1"/>
    <col min="5375" max="5375" width="6.109375" style="96" customWidth="1"/>
    <col min="5376" max="5378" width="6.21875" style="96" customWidth="1"/>
    <col min="5379" max="5379" width="12.109375" style="96" customWidth="1"/>
    <col min="5380" max="5380" width="9.21875" style="96" customWidth="1"/>
    <col min="5381" max="5381" width="9" style="96" customWidth="1"/>
    <col min="5382" max="5382" width="10.21875" style="96" customWidth="1"/>
    <col min="5383" max="5383" width="9.88671875" style="96" customWidth="1"/>
    <col min="5384" max="5384" width="9.6640625" style="96" customWidth="1"/>
    <col min="5385" max="5385" width="10" style="96" customWidth="1"/>
    <col min="5386" max="5386" width="11.21875" style="96" customWidth="1"/>
    <col min="5387" max="5387" width="10.88671875" style="96" customWidth="1"/>
    <col min="5388" max="5388" width="10.6640625" style="96" customWidth="1"/>
    <col min="5389" max="5394" width="9.109375" style="96" customWidth="1"/>
    <col min="5395" max="5395" width="9.33203125" style="96" customWidth="1"/>
    <col min="5396" max="5396" width="9.21875" style="96" customWidth="1"/>
    <col min="5397" max="5398" width="9.33203125" style="96" customWidth="1"/>
    <col min="5399" max="5399" width="9.21875" style="96" customWidth="1"/>
    <col min="5400" max="5400" width="9.109375" style="96" customWidth="1"/>
    <col min="5401" max="5411" width="9.33203125" style="96" customWidth="1"/>
    <col min="5412" max="5412" width="5.33203125" style="96" customWidth="1"/>
    <col min="5413" max="5413" width="9.6640625" style="96" customWidth="1"/>
    <col min="5414" max="5415" width="3.5546875" style="96" customWidth="1"/>
    <col min="5416" max="5418" width="7" style="96" customWidth="1"/>
    <col min="5419" max="5419" width="5" style="96" customWidth="1"/>
    <col min="5420" max="5420" width="3.6640625" style="96" customWidth="1"/>
    <col min="5421" max="5421" width="3.5546875" style="96" customWidth="1"/>
    <col min="5422" max="5422" width="7" style="96" customWidth="1"/>
    <col min="5423" max="5423" width="2.6640625" style="96" customWidth="1"/>
    <col min="5424" max="5424" width="7" style="96" customWidth="1"/>
    <col min="5425" max="5426" width="6.21875" style="96" customWidth="1"/>
    <col min="5427" max="5427" width="10.109375" style="96" customWidth="1"/>
    <col min="5428" max="5428" width="4.77734375" style="96" customWidth="1"/>
    <col min="5429" max="5429" width="4.88671875" style="96" customWidth="1"/>
    <col min="5430" max="5431" width="2.77734375" style="96" customWidth="1"/>
    <col min="5432" max="5432" width="2.88671875" style="96" customWidth="1"/>
    <col min="5433" max="5433" width="4.88671875" style="96" customWidth="1"/>
    <col min="5434" max="5434" width="9.33203125" style="96" customWidth="1"/>
    <col min="5435" max="5435" width="6.5546875" style="96" customWidth="1"/>
    <col min="5436" max="5436" width="9.33203125" style="96" customWidth="1"/>
    <col min="5437" max="5437" width="3.5546875" style="96" customWidth="1"/>
    <col min="5438" max="5438" width="2.88671875" style="96" customWidth="1"/>
    <col min="5439" max="5439" width="2.6640625" style="96" customWidth="1"/>
    <col min="5440" max="5440" width="2.77734375" style="96" customWidth="1"/>
    <col min="5441" max="5441" width="4.77734375" style="96" customWidth="1"/>
    <col min="5442" max="5442" width="7" style="96" customWidth="1"/>
    <col min="5443" max="5446" width="6.21875" style="96" customWidth="1"/>
    <col min="5447" max="5447" width="6.109375" style="96" customWidth="1"/>
    <col min="5448" max="5450" width="6.21875" style="96" customWidth="1"/>
    <col min="5451" max="5451" width="12.109375" style="96" customWidth="1"/>
    <col min="5452" max="5452" width="9.21875" style="96" customWidth="1"/>
    <col min="5453" max="5453" width="9" style="96" customWidth="1"/>
    <col min="5454" max="5454" width="10.21875" style="96" customWidth="1"/>
    <col min="5455" max="5455" width="9.88671875" style="96" customWidth="1"/>
    <col min="5456" max="5456" width="9.6640625" style="96" customWidth="1"/>
    <col min="5457" max="5457" width="10" style="96" customWidth="1"/>
    <col min="5458" max="5458" width="11.21875" style="96" customWidth="1"/>
    <col min="5459" max="5459" width="10.88671875" style="96" customWidth="1"/>
    <col min="5460" max="5460" width="10.6640625" style="96" customWidth="1"/>
    <col min="5461" max="5466" width="9.109375" style="96" customWidth="1"/>
    <col min="5467" max="5467" width="9.33203125" style="96" customWidth="1"/>
    <col min="5468" max="5468" width="9.21875" style="96" customWidth="1"/>
    <col min="5469" max="5470" width="9.33203125" style="96" customWidth="1"/>
    <col min="5471" max="5471" width="9.21875" style="96" customWidth="1"/>
    <col min="5472" max="5472" width="9.109375" style="96" customWidth="1"/>
    <col min="5473" max="5483" width="9.33203125" style="96" customWidth="1"/>
    <col min="5484" max="5484" width="5.33203125" style="96" customWidth="1"/>
    <col min="5485" max="5485" width="9.6640625" style="96" customWidth="1"/>
    <col min="5486" max="5487" width="3.5546875" style="96" customWidth="1"/>
    <col min="5488" max="5490" width="7" style="96" customWidth="1"/>
    <col min="5491" max="5491" width="5" style="96" customWidth="1"/>
    <col min="5492" max="5492" width="3.6640625" style="96" customWidth="1"/>
    <col min="5493" max="5493" width="3.5546875" style="96" customWidth="1"/>
    <col min="5494" max="5494" width="7" style="96" customWidth="1"/>
    <col min="5495" max="5495" width="2.6640625" style="96" customWidth="1"/>
    <col min="5496" max="5496" width="7" style="96" customWidth="1"/>
    <col min="5497" max="5498" width="6.21875" style="96" customWidth="1"/>
    <col min="5499" max="5499" width="10.109375" style="96" customWidth="1"/>
    <col min="5500" max="5500" width="4.77734375" style="96" customWidth="1"/>
    <col min="5501" max="5501" width="4.88671875" style="96" customWidth="1"/>
    <col min="5502" max="5503" width="2.77734375" style="96" customWidth="1"/>
    <col min="5504" max="5504" width="2.88671875" style="96" customWidth="1"/>
    <col min="5505" max="5505" width="4.88671875" style="96" customWidth="1"/>
    <col min="5506" max="5506" width="9.33203125" style="96" customWidth="1"/>
    <col min="5507" max="5507" width="6.5546875" style="96" customWidth="1"/>
    <col min="5508" max="5508" width="9.33203125" style="96" customWidth="1"/>
    <col min="5509" max="5509" width="3.5546875" style="96" customWidth="1"/>
    <col min="5510" max="5510" width="2.88671875" style="96" customWidth="1"/>
    <col min="5511" max="5511" width="2.6640625" style="96" customWidth="1"/>
    <col min="5512" max="5512" width="2.77734375" style="96" customWidth="1"/>
    <col min="5513" max="5513" width="4.77734375" style="96" customWidth="1"/>
    <col min="5514" max="5514" width="7" style="96" customWidth="1"/>
    <col min="5515" max="5518" width="6.21875" style="96" customWidth="1"/>
    <col min="5519" max="5519" width="6.109375" style="96" customWidth="1"/>
    <col min="5520" max="5522" width="6.21875" style="96" customWidth="1"/>
    <col min="5523" max="5523" width="12.109375" style="96" customWidth="1"/>
    <col min="5524" max="5524" width="9.21875" style="96" customWidth="1"/>
    <col min="5525" max="5525" width="9" style="96" customWidth="1"/>
    <col min="5526" max="5526" width="10.21875" style="96" customWidth="1"/>
    <col min="5527" max="5527" width="9.88671875" style="96" customWidth="1"/>
    <col min="5528" max="5528" width="9.6640625" style="96" customWidth="1"/>
    <col min="5529" max="5529" width="10" style="96" customWidth="1"/>
    <col min="5530" max="5530" width="11.21875" style="96" customWidth="1"/>
    <col min="5531" max="5531" width="10.88671875" style="96" customWidth="1"/>
    <col min="5532" max="5532" width="10.6640625" style="96" customWidth="1"/>
    <col min="5533" max="5538" width="9.109375" style="96" customWidth="1"/>
    <col min="5539" max="5539" width="9.33203125" style="96" customWidth="1"/>
    <col min="5540" max="5540" width="9.21875" style="96" customWidth="1"/>
    <col min="5541" max="5542" width="9.33203125" style="96" customWidth="1"/>
    <col min="5543" max="5543" width="9.21875" style="96" customWidth="1"/>
    <col min="5544" max="5544" width="9.109375" style="96" customWidth="1"/>
    <col min="5545" max="5555" width="9.33203125" style="96" customWidth="1"/>
    <col min="5556" max="5556" width="5.33203125" style="96" customWidth="1"/>
    <col min="5557" max="5557" width="9.6640625" style="96" customWidth="1"/>
    <col min="5558" max="5559" width="3.5546875" style="96" customWidth="1"/>
    <col min="5560" max="5562" width="7" style="96" customWidth="1"/>
    <col min="5563" max="5563" width="5" style="96" customWidth="1"/>
    <col min="5564" max="5564" width="3.6640625" style="96" customWidth="1"/>
    <col min="5565" max="5565" width="3.5546875" style="96" customWidth="1"/>
    <col min="5566" max="5566" width="7" style="96" customWidth="1"/>
    <col min="5567" max="5567" width="2.6640625" style="96" customWidth="1"/>
    <col min="5568" max="5568" width="7" style="96" customWidth="1"/>
    <col min="5569" max="5570" width="6.21875" style="96" customWidth="1"/>
    <col min="5571" max="5571" width="10.109375" style="96" customWidth="1"/>
    <col min="5572" max="5572" width="4.77734375" style="96" customWidth="1"/>
    <col min="5573" max="5573" width="4.88671875" style="96" customWidth="1"/>
    <col min="5574" max="5575" width="2.77734375" style="96" customWidth="1"/>
    <col min="5576" max="5576" width="2.88671875" style="96" customWidth="1"/>
    <col min="5577" max="5577" width="4.88671875" style="96" customWidth="1"/>
    <col min="5578" max="5578" width="9.33203125" style="96" customWidth="1"/>
    <col min="5579" max="5579" width="6.5546875" style="96" customWidth="1"/>
    <col min="5580" max="5580" width="9.33203125" style="96" customWidth="1"/>
    <col min="5581" max="5581" width="3.5546875" style="96" customWidth="1"/>
    <col min="5582" max="5582" width="2.88671875" style="96" customWidth="1"/>
    <col min="5583" max="5583" width="2.6640625" style="96" customWidth="1"/>
    <col min="5584" max="5584" width="2.77734375" style="96" customWidth="1"/>
    <col min="5585" max="5585" width="4.77734375" style="96" customWidth="1"/>
    <col min="5586" max="5586" width="7" style="96" customWidth="1"/>
    <col min="5587" max="5590" width="6.21875" style="96" customWidth="1"/>
    <col min="5591" max="5591" width="6.109375" style="96" customWidth="1"/>
    <col min="5592" max="5594" width="6.21875" style="96" customWidth="1"/>
    <col min="5595" max="5595" width="12.109375" style="96" customWidth="1"/>
    <col min="5596" max="5596" width="9.21875" style="96" customWidth="1"/>
    <col min="5597" max="5597" width="9" style="96" customWidth="1"/>
    <col min="5598" max="5598" width="10.21875" style="96" customWidth="1"/>
    <col min="5599" max="5599" width="9.88671875" style="96" customWidth="1"/>
    <col min="5600" max="5600" width="9.6640625" style="96" customWidth="1"/>
    <col min="5601" max="5601" width="10" style="96" customWidth="1"/>
    <col min="5602" max="5602" width="11.21875" style="96" customWidth="1"/>
    <col min="5603" max="5603" width="10.88671875" style="96" customWidth="1"/>
    <col min="5604" max="5604" width="10.6640625" style="96" customWidth="1"/>
    <col min="5605" max="5610" width="9.109375" style="96" customWidth="1"/>
    <col min="5611" max="5611" width="9.33203125" style="96" customWidth="1"/>
    <col min="5612" max="5612" width="9.21875" style="96" customWidth="1"/>
    <col min="5613" max="5614" width="9.33203125" style="96" customWidth="1"/>
    <col min="5615" max="5615" width="9.21875" style="96" customWidth="1"/>
    <col min="5616" max="5616" width="9.109375" style="96" customWidth="1"/>
    <col min="5617" max="5627" width="9.33203125" style="96" customWidth="1"/>
    <col min="5628" max="5628" width="5.33203125" style="96" customWidth="1"/>
    <col min="5629" max="5629" width="9.6640625" style="96" customWidth="1"/>
    <col min="5630" max="5631" width="3.5546875" style="96" customWidth="1"/>
    <col min="5632" max="5634" width="7" style="96" customWidth="1"/>
    <col min="5635" max="5635" width="5" style="96" customWidth="1"/>
    <col min="5636" max="5636" width="3.6640625" style="96" customWidth="1"/>
    <col min="5637" max="5637" width="3.5546875" style="96" customWidth="1"/>
    <col min="5638" max="5638" width="7" style="96" customWidth="1"/>
    <col min="5639" max="5639" width="2.6640625" style="96" customWidth="1"/>
    <col min="5640" max="5640" width="7" style="96" customWidth="1"/>
    <col min="5641" max="5642" width="6.21875" style="96" customWidth="1"/>
    <col min="5643" max="5643" width="10.109375" style="96" customWidth="1"/>
    <col min="5644" max="5644" width="4.77734375" style="96" customWidth="1"/>
    <col min="5645" max="5645" width="4.88671875" style="96" customWidth="1"/>
    <col min="5646" max="5647" width="2.77734375" style="96" customWidth="1"/>
    <col min="5648" max="5648" width="2.88671875" style="96" customWidth="1"/>
    <col min="5649" max="5649" width="4.88671875" style="96" customWidth="1"/>
    <col min="5650" max="5650" width="9.33203125" style="96" customWidth="1"/>
    <col min="5651" max="5651" width="6.5546875" style="96" customWidth="1"/>
    <col min="5652" max="5652" width="9.33203125" style="96" customWidth="1"/>
    <col min="5653" max="5653" width="3.5546875" style="96" customWidth="1"/>
    <col min="5654" max="5654" width="2.88671875" style="96" customWidth="1"/>
    <col min="5655" max="5655" width="2.6640625" style="96" customWidth="1"/>
    <col min="5656" max="5656" width="2.77734375" style="96" customWidth="1"/>
    <col min="5657" max="5657" width="4.77734375" style="96" customWidth="1"/>
    <col min="5658" max="5658" width="7" style="96" customWidth="1"/>
    <col min="5659" max="5662" width="6.21875" style="96" customWidth="1"/>
    <col min="5663" max="5663" width="6.109375" style="96" customWidth="1"/>
    <col min="5664" max="5666" width="6.21875" style="96" customWidth="1"/>
    <col min="5667" max="5667" width="12.109375" style="96" customWidth="1"/>
    <col min="5668" max="5668" width="9.21875" style="96" customWidth="1"/>
    <col min="5669" max="5669" width="9" style="96" customWidth="1"/>
    <col min="5670" max="5670" width="10.21875" style="96" customWidth="1"/>
    <col min="5671" max="5671" width="9.88671875" style="96" customWidth="1"/>
    <col min="5672" max="5672" width="9.6640625" style="96" customWidth="1"/>
    <col min="5673" max="5673" width="10" style="96" customWidth="1"/>
    <col min="5674" max="5674" width="11.21875" style="96" customWidth="1"/>
    <col min="5675" max="5675" width="10.88671875" style="96" customWidth="1"/>
    <col min="5676" max="5676" width="10.6640625" style="96" customWidth="1"/>
    <col min="5677" max="5682" width="9.109375" style="96" customWidth="1"/>
    <col min="5683" max="5683" width="9.33203125" style="96" customWidth="1"/>
    <col min="5684" max="5684" width="9.21875" style="96" customWidth="1"/>
    <col min="5685" max="5686" width="9.33203125" style="96" customWidth="1"/>
    <col min="5687" max="5687" width="9.21875" style="96" customWidth="1"/>
    <col min="5688" max="5688" width="9.109375" style="96" customWidth="1"/>
    <col min="5689" max="5699" width="9.33203125" style="96" customWidth="1"/>
    <col min="5700" max="5700" width="5.33203125" style="96" customWidth="1"/>
    <col min="5701" max="5701" width="9.6640625" style="96" customWidth="1"/>
    <col min="5702" max="5703" width="3.5546875" style="96" customWidth="1"/>
    <col min="5704" max="5706" width="7" style="96" customWidth="1"/>
    <col min="5707" max="5707" width="5" style="96" customWidth="1"/>
    <col min="5708" max="5708" width="3.6640625" style="96" customWidth="1"/>
    <col min="5709" max="5709" width="3.5546875" style="96" customWidth="1"/>
    <col min="5710" max="5710" width="7" style="96" customWidth="1"/>
    <col min="5711" max="5711" width="2.6640625" style="96" customWidth="1"/>
    <col min="5712" max="5712" width="7" style="96" customWidth="1"/>
    <col min="5713" max="5714" width="6.21875" style="96" customWidth="1"/>
    <col min="5715" max="5715" width="10.109375" style="96" customWidth="1"/>
    <col min="5716" max="5716" width="4.77734375" style="96" customWidth="1"/>
    <col min="5717" max="5717" width="4.88671875" style="96" customWidth="1"/>
    <col min="5718" max="5719" width="2.77734375" style="96" customWidth="1"/>
    <col min="5720" max="5720" width="2.88671875" style="96" customWidth="1"/>
    <col min="5721" max="5721" width="4.88671875" style="96" customWidth="1"/>
    <col min="5722" max="5722" width="9.33203125" style="96" customWidth="1"/>
    <col min="5723" max="5723" width="6.5546875" style="96" customWidth="1"/>
    <col min="5724" max="5724" width="9.33203125" style="96" customWidth="1"/>
    <col min="5725" max="5725" width="3.5546875" style="96" customWidth="1"/>
    <col min="5726" max="5726" width="2.88671875" style="96" customWidth="1"/>
    <col min="5727" max="5727" width="2.6640625" style="96" customWidth="1"/>
    <col min="5728" max="5728" width="2.77734375" style="96" customWidth="1"/>
    <col min="5729" max="5729" width="4.77734375" style="96" customWidth="1"/>
    <col min="5730" max="5730" width="7" style="96" customWidth="1"/>
    <col min="5731" max="5734" width="6.21875" style="96" customWidth="1"/>
    <col min="5735" max="5735" width="6.109375" style="96" customWidth="1"/>
    <col min="5736" max="5738" width="6.21875" style="96" customWidth="1"/>
    <col min="5739" max="5739" width="12.109375" style="96" customWidth="1"/>
    <col min="5740" max="5740" width="9.21875" style="96" customWidth="1"/>
    <col min="5741" max="5741" width="9" style="96" customWidth="1"/>
    <col min="5742" max="5742" width="10.21875" style="96" customWidth="1"/>
    <col min="5743" max="5743" width="9.88671875" style="96" customWidth="1"/>
    <col min="5744" max="5744" width="9.6640625" style="96" customWidth="1"/>
    <col min="5745" max="5745" width="10" style="96" customWidth="1"/>
    <col min="5746" max="5746" width="11.21875" style="96" customWidth="1"/>
    <col min="5747" max="5747" width="10.88671875" style="96" customWidth="1"/>
    <col min="5748" max="5748" width="10.6640625" style="96" customWidth="1"/>
    <col min="5749" max="5754" width="9.109375" style="96" customWidth="1"/>
    <col min="5755" max="5755" width="9.33203125" style="96" customWidth="1"/>
    <col min="5756" max="5756" width="9.21875" style="96" customWidth="1"/>
    <col min="5757" max="5758" width="9.33203125" style="96" customWidth="1"/>
    <col min="5759" max="5759" width="9.21875" style="96" customWidth="1"/>
    <col min="5760" max="5760" width="9.109375" style="96" customWidth="1"/>
    <col min="5761" max="5771" width="9.33203125" style="96" customWidth="1"/>
    <col min="5772" max="5772" width="5.33203125" style="96" customWidth="1"/>
    <col min="5773" max="5773" width="9.6640625" style="96" customWidth="1"/>
    <col min="5774" max="5775" width="3.5546875" style="96" customWidth="1"/>
    <col min="5776" max="5778" width="7" style="96" customWidth="1"/>
    <col min="5779" max="5779" width="5" style="96" customWidth="1"/>
    <col min="5780" max="5780" width="3.6640625" style="96" customWidth="1"/>
    <col min="5781" max="5781" width="3.5546875" style="96" customWidth="1"/>
    <col min="5782" max="5782" width="7" style="96" customWidth="1"/>
    <col min="5783" max="5783" width="2.6640625" style="96" customWidth="1"/>
    <col min="5784" max="5784" width="7" style="96" customWidth="1"/>
    <col min="5785" max="5786" width="6.21875" style="96" customWidth="1"/>
    <col min="5787" max="5787" width="10.109375" style="96" customWidth="1"/>
    <col min="5788" max="5788" width="4.77734375" style="96" customWidth="1"/>
    <col min="5789" max="5789" width="4.88671875" style="96" customWidth="1"/>
    <col min="5790" max="5791" width="2.77734375" style="96" customWidth="1"/>
    <col min="5792" max="5792" width="2.88671875" style="96" customWidth="1"/>
    <col min="5793" max="5793" width="4.88671875" style="96" customWidth="1"/>
    <col min="5794" max="5794" width="9.33203125" style="96" customWidth="1"/>
    <col min="5795" max="5795" width="6.5546875" style="96" customWidth="1"/>
    <col min="5796" max="5796" width="9.33203125" style="96" customWidth="1"/>
    <col min="5797" max="5797" width="3.5546875" style="96" customWidth="1"/>
    <col min="5798" max="5798" width="2.88671875" style="96" customWidth="1"/>
    <col min="5799" max="5799" width="2.6640625" style="96" customWidth="1"/>
    <col min="5800" max="5800" width="2.77734375" style="96" customWidth="1"/>
    <col min="5801" max="5801" width="4.77734375" style="96" customWidth="1"/>
    <col min="5802" max="5802" width="7" style="96" customWidth="1"/>
    <col min="5803" max="5806" width="6.21875" style="96" customWidth="1"/>
    <col min="5807" max="5807" width="6.109375" style="96" customWidth="1"/>
    <col min="5808" max="5810" width="6.21875" style="96" customWidth="1"/>
    <col min="5811" max="5811" width="12.109375" style="96" customWidth="1"/>
    <col min="5812" max="5812" width="9.21875" style="96" customWidth="1"/>
    <col min="5813" max="5813" width="9" style="96" customWidth="1"/>
    <col min="5814" max="5814" width="10.21875" style="96" customWidth="1"/>
    <col min="5815" max="5815" width="9.88671875" style="96" customWidth="1"/>
    <col min="5816" max="5816" width="9.6640625" style="96" customWidth="1"/>
    <col min="5817" max="5817" width="10" style="96" customWidth="1"/>
    <col min="5818" max="5818" width="11.21875" style="96" customWidth="1"/>
    <col min="5819" max="5819" width="10.88671875" style="96" customWidth="1"/>
    <col min="5820" max="5820" width="10.6640625" style="96" customWidth="1"/>
    <col min="5821" max="5826" width="9.109375" style="96" customWidth="1"/>
    <col min="5827" max="5827" width="9.33203125" style="96" customWidth="1"/>
    <col min="5828" max="5828" width="9.21875" style="96" customWidth="1"/>
    <col min="5829" max="5830" width="9.33203125" style="96" customWidth="1"/>
    <col min="5831" max="5831" width="9.21875" style="96" customWidth="1"/>
    <col min="5832" max="5832" width="9.109375" style="96" customWidth="1"/>
    <col min="5833" max="5843" width="9.33203125" style="96" customWidth="1"/>
    <col min="5844" max="5844" width="5.33203125" style="96" customWidth="1"/>
    <col min="5845" max="5845" width="9.6640625" style="96" customWidth="1"/>
    <col min="5846" max="5847" width="3.5546875" style="96" customWidth="1"/>
    <col min="5848" max="5850" width="7" style="96" customWidth="1"/>
    <col min="5851" max="5851" width="5" style="96" customWidth="1"/>
    <col min="5852" max="5852" width="3.6640625" style="96" customWidth="1"/>
    <col min="5853" max="5853" width="3.5546875" style="96" customWidth="1"/>
    <col min="5854" max="5854" width="7" style="96" customWidth="1"/>
    <col min="5855" max="5855" width="2.6640625" style="96" customWidth="1"/>
    <col min="5856" max="5856" width="7" style="96" customWidth="1"/>
    <col min="5857" max="5858" width="6.21875" style="96" customWidth="1"/>
    <col min="5859" max="5859" width="10.109375" style="96" customWidth="1"/>
    <col min="5860" max="5860" width="4.77734375" style="96" customWidth="1"/>
    <col min="5861" max="5861" width="4.88671875" style="96" customWidth="1"/>
    <col min="5862" max="5863" width="2.77734375" style="96" customWidth="1"/>
    <col min="5864" max="5864" width="2.88671875" style="96" customWidth="1"/>
    <col min="5865" max="5865" width="4.88671875" style="96" customWidth="1"/>
    <col min="5866" max="5866" width="9.33203125" style="96" customWidth="1"/>
    <col min="5867" max="5867" width="6.5546875" style="96" customWidth="1"/>
    <col min="5868" max="5868" width="9.33203125" style="96" customWidth="1"/>
    <col min="5869" max="5869" width="3.5546875" style="96" customWidth="1"/>
    <col min="5870" max="5870" width="2.88671875" style="96" customWidth="1"/>
    <col min="5871" max="5871" width="2.6640625" style="96" customWidth="1"/>
    <col min="5872" max="5872" width="2.77734375" style="96" customWidth="1"/>
    <col min="5873" max="5873" width="4.77734375" style="96" customWidth="1"/>
    <col min="5874" max="5874" width="7" style="96" customWidth="1"/>
    <col min="5875" max="5878" width="6.21875" style="96" customWidth="1"/>
    <col min="5879" max="5879" width="6.109375" style="96" customWidth="1"/>
    <col min="5880" max="5882" width="6.21875" style="96" customWidth="1"/>
    <col min="5883" max="5883" width="12.109375" style="96" customWidth="1"/>
    <col min="5884" max="5884" width="9.21875" style="96" customWidth="1"/>
    <col min="5885" max="5885" width="9" style="96" customWidth="1"/>
    <col min="5886" max="5886" width="10.21875" style="96" customWidth="1"/>
    <col min="5887" max="5887" width="9.88671875" style="96" customWidth="1"/>
    <col min="5888" max="5888" width="9.6640625" style="96" customWidth="1"/>
    <col min="5889" max="5889" width="10" style="96" customWidth="1"/>
    <col min="5890" max="5890" width="11.21875" style="96" customWidth="1"/>
    <col min="5891" max="5891" width="10.88671875" style="96" customWidth="1"/>
    <col min="5892" max="5892" width="10.6640625" style="96" customWidth="1"/>
    <col min="5893" max="5898" width="9.109375" style="96" customWidth="1"/>
    <col min="5899" max="5899" width="9.33203125" style="96" customWidth="1"/>
    <col min="5900" max="5900" width="9.21875" style="96" customWidth="1"/>
    <col min="5901" max="5902" width="9.33203125" style="96" customWidth="1"/>
    <col min="5903" max="5903" width="9.21875" style="96" customWidth="1"/>
    <col min="5904" max="5904" width="9.109375" style="96" customWidth="1"/>
    <col min="5905" max="5915" width="9.33203125" style="96" customWidth="1"/>
    <col min="5916" max="5916" width="5.33203125" style="96" customWidth="1"/>
    <col min="5917" max="5917" width="9.6640625" style="96" customWidth="1"/>
    <col min="5918" max="5919" width="3.5546875" style="96" customWidth="1"/>
    <col min="5920" max="5922" width="7" style="96" customWidth="1"/>
    <col min="5923" max="5923" width="5" style="96" customWidth="1"/>
    <col min="5924" max="5924" width="3.6640625" style="96" customWidth="1"/>
    <col min="5925" max="5925" width="3.5546875" style="96" customWidth="1"/>
    <col min="5926" max="5926" width="7" style="96" customWidth="1"/>
    <col min="5927" max="5927" width="2.6640625" style="96" customWidth="1"/>
    <col min="5928" max="5928" width="7" style="96" customWidth="1"/>
    <col min="5929" max="5930" width="6.21875" style="96" customWidth="1"/>
    <col min="5931" max="5931" width="10.109375" style="96" customWidth="1"/>
    <col min="5932" max="5932" width="4.77734375" style="96" customWidth="1"/>
    <col min="5933" max="5933" width="4.88671875" style="96" customWidth="1"/>
    <col min="5934" max="5935" width="2.77734375" style="96" customWidth="1"/>
    <col min="5936" max="5936" width="2.88671875" style="96" customWidth="1"/>
    <col min="5937" max="5937" width="4.88671875" style="96" customWidth="1"/>
    <col min="5938" max="5938" width="9.33203125" style="96" customWidth="1"/>
    <col min="5939" max="5939" width="6.5546875" style="96" customWidth="1"/>
    <col min="5940" max="5940" width="9.33203125" style="96" customWidth="1"/>
    <col min="5941" max="5941" width="3.5546875" style="96" customWidth="1"/>
    <col min="5942" max="5942" width="2.88671875" style="96" customWidth="1"/>
    <col min="5943" max="5943" width="2.6640625" style="96" customWidth="1"/>
    <col min="5944" max="5944" width="2.77734375" style="96" customWidth="1"/>
    <col min="5945" max="5945" width="4.77734375" style="96" customWidth="1"/>
    <col min="5946" max="5946" width="7" style="96" customWidth="1"/>
    <col min="5947" max="5950" width="6.21875" style="96" customWidth="1"/>
    <col min="5951" max="5951" width="6.109375" style="96" customWidth="1"/>
    <col min="5952" max="5954" width="6.21875" style="96" customWidth="1"/>
    <col min="5955" max="5955" width="12.109375" style="96" customWidth="1"/>
    <col min="5956" max="5956" width="9.21875" style="96" customWidth="1"/>
    <col min="5957" max="5957" width="9" style="96" customWidth="1"/>
    <col min="5958" max="5958" width="10.21875" style="96" customWidth="1"/>
    <col min="5959" max="5959" width="9.88671875" style="96" customWidth="1"/>
    <col min="5960" max="5960" width="9.6640625" style="96" customWidth="1"/>
    <col min="5961" max="5961" width="10" style="96" customWidth="1"/>
    <col min="5962" max="5962" width="11.21875" style="96" customWidth="1"/>
    <col min="5963" max="5963" width="10.88671875" style="96" customWidth="1"/>
    <col min="5964" max="5964" width="10.6640625" style="96" customWidth="1"/>
    <col min="5965" max="5970" width="9.109375" style="96" customWidth="1"/>
    <col min="5971" max="5971" width="9.33203125" style="96" customWidth="1"/>
    <col min="5972" max="5972" width="9.21875" style="96" customWidth="1"/>
    <col min="5973" max="5974" width="9.33203125" style="96" customWidth="1"/>
    <col min="5975" max="5975" width="9.21875" style="96" customWidth="1"/>
    <col min="5976" max="5976" width="9.109375" style="96" customWidth="1"/>
    <col min="5977" max="5987" width="9.33203125" style="96" customWidth="1"/>
    <col min="5988" max="5988" width="5.33203125" style="96" customWidth="1"/>
    <col min="5989" max="5989" width="9.6640625" style="96" customWidth="1"/>
    <col min="5990" max="5991" width="3.5546875" style="96" customWidth="1"/>
    <col min="5992" max="5994" width="7" style="96" customWidth="1"/>
    <col min="5995" max="5995" width="5" style="96" customWidth="1"/>
    <col min="5996" max="5996" width="3.6640625" style="96" customWidth="1"/>
    <col min="5997" max="5997" width="3.5546875" style="96" customWidth="1"/>
    <col min="5998" max="5998" width="7" style="96" customWidth="1"/>
    <col min="5999" max="5999" width="2.6640625" style="96" customWidth="1"/>
    <col min="6000" max="6000" width="7" style="96" customWidth="1"/>
    <col min="6001" max="6002" width="6.21875" style="96" customWidth="1"/>
    <col min="6003" max="6003" width="10.109375" style="96" customWidth="1"/>
    <col min="6004" max="6004" width="4.77734375" style="96" customWidth="1"/>
    <col min="6005" max="6005" width="4.88671875" style="96" customWidth="1"/>
    <col min="6006" max="6007" width="2.77734375" style="96" customWidth="1"/>
    <col min="6008" max="6008" width="2.88671875" style="96" customWidth="1"/>
    <col min="6009" max="6009" width="4.88671875" style="96" customWidth="1"/>
    <col min="6010" max="6010" width="9.33203125" style="96" customWidth="1"/>
    <col min="6011" max="6011" width="6.5546875" style="96" customWidth="1"/>
    <col min="6012" max="6012" width="9.33203125" style="96" customWidth="1"/>
    <col min="6013" max="6013" width="3.5546875" style="96" customWidth="1"/>
    <col min="6014" max="6014" width="2.88671875" style="96" customWidth="1"/>
    <col min="6015" max="6015" width="2.6640625" style="96" customWidth="1"/>
    <col min="6016" max="6016" width="2.77734375" style="96" customWidth="1"/>
    <col min="6017" max="6017" width="4.77734375" style="96" customWidth="1"/>
    <col min="6018" max="6018" width="7" style="96" customWidth="1"/>
    <col min="6019" max="6022" width="6.21875" style="96" customWidth="1"/>
    <col min="6023" max="6023" width="6.109375" style="96" customWidth="1"/>
    <col min="6024" max="6026" width="6.21875" style="96" customWidth="1"/>
    <col min="6027" max="6027" width="12.109375" style="96" customWidth="1"/>
    <col min="6028" max="6028" width="9.21875" style="96" customWidth="1"/>
    <col min="6029" max="6029" width="9" style="96" customWidth="1"/>
    <col min="6030" max="6030" width="10.21875" style="96" customWidth="1"/>
    <col min="6031" max="6031" width="9.88671875" style="96" customWidth="1"/>
    <col min="6032" max="6032" width="9.6640625" style="96" customWidth="1"/>
    <col min="6033" max="6033" width="10" style="96" customWidth="1"/>
    <col min="6034" max="6034" width="11.21875" style="96" customWidth="1"/>
    <col min="6035" max="6035" width="10.88671875" style="96" customWidth="1"/>
    <col min="6036" max="6036" width="10.6640625" style="96" customWidth="1"/>
    <col min="6037" max="6042" width="9.109375" style="96" customWidth="1"/>
    <col min="6043" max="6043" width="9.33203125" style="96" customWidth="1"/>
    <col min="6044" max="6044" width="9.21875" style="96" customWidth="1"/>
    <col min="6045" max="6046" width="9.33203125" style="96" customWidth="1"/>
    <col min="6047" max="6047" width="9.21875" style="96" customWidth="1"/>
    <col min="6048" max="6048" width="9.109375" style="96" customWidth="1"/>
    <col min="6049" max="6059" width="9.33203125" style="96" customWidth="1"/>
    <col min="6060" max="6060" width="5.33203125" style="96" customWidth="1"/>
    <col min="6061" max="6061" width="9.6640625" style="96" customWidth="1"/>
    <col min="6062" max="6063" width="3.5546875" style="96" customWidth="1"/>
    <col min="6064" max="6066" width="7" style="96" customWidth="1"/>
    <col min="6067" max="6067" width="5" style="96" customWidth="1"/>
    <col min="6068" max="6068" width="3.6640625" style="96" customWidth="1"/>
    <col min="6069" max="6069" width="3.5546875" style="96" customWidth="1"/>
    <col min="6070" max="6070" width="7" style="96" customWidth="1"/>
    <col min="6071" max="6071" width="2.6640625" style="96" customWidth="1"/>
    <col min="6072" max="6072" width="7" style="96" customWidth="1"/>
    <col min="6073" max="6074" width="6.21875" style="96" customWidth="1"/>
    <col min="6075" max="6075" width="10.109375" style="96" customWidth="1"/>
    <col min="6076" max="6076" width="4.77734375" style="96" customWidth="1"/>
    <col min="6077" max="6077" width="4.88671875" style="96" customWidth="1"/>
    <col min="6078" max="6079" width="2.77734375" style="96" customWidth="1"/>
    <col min="6080" max="6080" width="2.88671875" style="96" customWidth="1"/>
    <col min="6081" max="6081" width="4.88671875" style="96" customWidth="1"/>
    <col min="6082" max="6082" width="9.33203125" style="96" customWidth="1"/>
    <col min="6083" max="6083" width="6.5546875" style="96" customWidth="1"/>
    <col min="6084" max="6084" width="9.33203125" style="96" customWidth="1"/>
    <col min="6085" max="6085" width="3.5546875" style="96" customWidth="1"/>
    <col min="6086" max="6086" width="2.88671875" style="96" customWidth="1"/>
    <col min="6087" max="6087" width="2.6640625" style="96" customWidth="1"/>
    <col min="6088" max="6088" width="2.77734375" style="96" customWidth="1"/>
    <col min="6089" max="6089" width="4.77734375" style="96" customWidth="1"/>
    <col min="6090" max="6090" width="7" style="96" customWidth="1"/>
    <col min="6091" max="6094" width="6.21875" style="96" customWidth="1"/>
    <col min="6095" max="6095" width="6.109375" style="96" customWidth="1"/>
    <col min="6096" max="6098" width="6.21875" style="96" customWidth="1"/>
    <col min="6099" max="6099" width="12.109375" style="96" customWidth="1"/>
    <col min="6100" max="6100" width="9.21875" style="96" customWidth="1"/>
    <col min="6101" max="6101" width="9" style="96" customWidth="1"/>
    <col min="6102" max="6102" width="10.21875" style="96" customWidth="1"/>
    <col min="6103" max="6103" width="9.88671875" style="96" customWidth="1"/>
    <col min="6104" max="6104" width="9.6640625" style="96" customWidth="1"/>
    <col min="6105" max="6105" width="10" style="96" customWidth="1"/>
    <col min="6106" max="6106" width="11.21875" style="96" customWidth="1"/>
    <col min="6107" max="6107" width="10.88671875" style="96" customWidth="1"/>
    <col min="6108" max="6108" width="10.6640625" style="96" customWidth="1"/>
    <col min="6109" max="6114" width="9.109375" style="96" customWidth="1"/>
    <col min="6115" max="6115" width="9.33203125" style="96" customWidth="1"/>
    <col min="6116" max="6116" width="9.21875" style="96" customWidth="1"/>
    <col min="6117" max="6118" width="9.33203125" style="96" customWidth="1"/>
    <col min="6119" max="6119" width="9.21875" style="96" customWidth="1"/>
    <col min="6120" max="6120" width="9.109375" style="96" customWidth="1"/>
    <col min="6121" max="6131" width="9.33203125" style="96" customWidth="1"/>
    <col min="6132" max="6132" width="5.33203125" style="96" customWidth="1"/>
    <col min="6133" max="6133" width="9.6640625" style="96" customWidth="1"/>
    <col min="6134" max="6135" width="3.5546875" style="96" customWidth="1"/>
    <col min="6136" max="6138" width="7" style="96" customWidth="1"/>
    <col min="6139" max="6139" width="5" style="96" customWidth="1"/>
    <col min="6140" max="6140" width="3.6640625" style="96" customWidth="1"/>
    <col min="6141" max="6141" width="3.5546875" style="96" customWidth="1"/>
    <col min="6142" max="6142" width="7" style="96" customWidth="1"/>
    <col min="6143" max="6143" width="2.6640625" style="96" customWidth="1"/>
    <col min="6144" max="6144" width="7" style="96" customWidth="1"/>
    <col min="6145" max="6146" width="6.21875" style="96" customWidth="1"/>
    <col min="6147" max="6147" width="10.109375" style="96" customWidth="1"/>
    <col min="6148" max="6148" width="4.77734375" style="96" customWidth="1"/>
    <col min="6149" max="6149" width="4.88671875" style="96" customWidth="1"/>
    <col min="6150" max="6151" width="2.77734375" style="96" customWidth="1"/>
    <col min="6152" max="6152" width="2.88671875" style="96" customWidth="1"/>
    <col min="6153" max="6153" width="4.88671875" style="96" customWidth="1"/>
    <col min="6154" max="6154" width="9.33203125" style="96" customWidth="1"/>
    <col min="6155" max="6155" width="6.5546875" style="96" customWidth="1"/>
    <col min="6156" max="6156" width="9.33203125" style="96" customWidth="1"/>
    <col min="6157" max="6157" width="3.5546875" style="96" customWidth="1"/>
    <col min="6158" max="6158" width="2.88671875" style="96" customWidth="1"/>
    <col min="6159" max="6159" width="2.6640625" style="96" customWidth="1"/>
    <col min="6160" max="6160" width="2.77734375" style="96" customWidth="1"/>
    <col min="6161" max="6161" width="4.77734375" style="96" customWidth="1"/>
    <col min="6162" max="6162" width="7" style="96" customWidth="1"/>
    <col min="6163" max="6166" width="6.21875" style="96" customWidth="1"/>
    <col min="6167" max="6167" width="6.109375" style="96" customWidth="1"/>
    <col min="6168" max="6170" width="6.21875" style="96" customWidth="1"/>
    <col min="6171" max="6171" width="12.109375" style="96" customWidth="1"/>
    <col min="6172" max="6172" width="9.21875" style="96" customWidth="1"/>
    <col min="6173" max="6173" width="9" style="96" customWidth="1"/>
    <col min="6174" max="6174" width="10.21875" style="96" customWidth="1"/>
    <col min="6175" max="6175" width="9.88671875" style="96" customWidth="1"/>
    <col min="6176" max="6176" width="9.6640625" style="96" customWidth="1"/>
    <col min="6177" max="6177" width="10" style="96" customWidth="1"/>
    <col min="6178" max="6178" width="11.21875" style="96" customWidth="1"/>
    <col min="6179" max="6179" width="10.88671875" style="96" customWidth="1"/>
    <col min="6180" max="6180" width="10.6640625" style="96" customWidth="1"/>
    <col min="6181" max="6186" width="9.109375" style="96" customWidth="1"/>
    <col min="6187" max="6187" width="9.33203125" style="96" customWidth="1"/>
    <col min="6188" max="6188" width="9.21875" style="96" customWidth="1"/>
    <col min="6189" max="6190" width="9.33203125" style="96" customWidth="1"/>
    <col min="6191" max="6191" width="9.21875" style="96" customWidth="1"/>
    <col min="6192" max="6192" width="9.109375" style="96" customWidth="1"/>
    <col min="6193" max="6203" width="9.33203125" style="96" customWidth="1"/>
    <col min="6204" max="6204" width="5.33203125" style="96" customWidth="1"/>
    <col min="6205" max="6205" width="9.6640625" style="96" customWidth="1"/>
    <col min="6206" max="6207" width="3.5546875" style="96" customWidth="1"/>
    <col min="6208" max="6210" width="7" style="96" customWidth="1"/>
    <col min="6211" max="6211" width="5" style="96" customWidth="1"/>
    <col min="6212" max="6212" width="3.6640625" style="96" customWidth="1"/>
    <col min="6213" max="6213" width="3.5546875" style="96" customWidth="1"/>
    <col min="6214" max="6214" width="7" style="96" customWidth="1"/>
    <col min="6215" max="6215" width="2.6640625" style="96" customWidth="1"/>
    <col min="6216" max="6216" width="7" style="96" customWidth="1"/>
    <col min="6217" max="6218" width="6.21875" style="96" customWidth="1"/>
    <col min="6219" max="6219" width="10.109375" style="96" customWidth="1"/>
    <col min="6220" max="6220" width="4.77734375" style="96" customWidth="1"/>
    <col min="6221" max="6221" width="4.88671875" style="96" customWidth="1"/>
    <col min="6222" max="6223" width="2.77734375" style="96" customWidth="1"/>
    <col min="6224" max="6224" width="2.88671875" style="96" customWidth="1"/>
    <col min="6225" max="6225" width="4.88671875" style="96" customWidth="1"/>
    <col min="6226" max="6226" width="9.33203125" style="96" customWidth="1"/>
    <col min="6227" max="6227" width="6.5546875" style="96" customWidth="1"/>
    <col min="6228" max="6228" width="9.33203125" style="96" customWidth="1"/>
    <col min="6229" max="6229" width="3.5546875" style="96" customWidth="1"/>
    <col min="6230" max="6230" width="2.88671875" style="96" customWidth="1"/>
    <col min="6231" max="6231" width="2.6640625" style="96" customWidth="1"/>
    <col min="6232" max="6232" width="2.77734375" style="96" customWidth="1"/>
    <col min="6233" max="6233" width="4.77734375" style="96" customWidth="1"/>
    <col min="6234" max="6234" width="7" style="96" customWidth="1"/>
    <col min="6235" max="6238" width="6.21875" style="96" customWidth="1"/>
    <col min="6239" max="6239" width="6.109375" style="96" customWidth="1"/>
    <col min="6240" max="6242" width="6.21875" style="96" customWidth="1"/>
    <col min="6243" max="6243" width="12.109375" style="96" customWidth="1"/>
    <col min="6244" max="6244" width="9.21875" style="96" customWidth="1"/>
    <col min="6245" max="6245" width="9" style="96" customWidth="1"/>
    <col min="6246" max="6246" width="10.21875" style="96" customWidth="1"/>
    <col min="6247" max="6247" width="9.88671875" style="96" customWidth="1"/>
    <col min="6248" max="6248" width="9.6640625" style="96" customWidth="1"/>
    <col min="6249" max="6249" width="10" style="96" customWidth="1"/>
    <col min="6250" max="6250" width="11.21875" style="96" customWidth="1"/>
    <col min="6251" max="6251" width="10.88671875" style="96" customWidth="1"/>
    <col min="6252" max="6252" width="10.6640625" style="96" customWidth="1"/>
    <col min="6253" max="6258" width="9.109375" style="96" customWidth="1"/>
    <col min="6259" max="6259" width="9.33203125" style="96" customWidth="1"/>
    <col min="6260" max="6260" width="9.21875" style="96" customWidth="1"/>
    <col min="6261" max="6262" width="9.33203125" style="96" customWidth="1"/>
    <col min="6263" max="6263" width="9.21875" style="96" customWidth="1"/>
    <col min="6264" max="6264" width="9.109375" style="96" customWidth="1"/>
    <col min="6265" max="6275" width="9.33203125" style="96" customWidth="1"/>
    <col min="6276" max="6276" width="5.33203125" style="96" customWidth="1"/>
    <col min="6277" max="6277" width="9.6640625" style="96" customWidth="1"/>
    <col min="6278" max="6279" width="3.5546875" style="96" customWidth="1"/>
    <col min="6280" max="6282" width="7" style="96" customWidth="1"/>
    <col min="6283" max="6283" width="5" style="96" customWidth="1"/>
    <col min="6284" max="6284" width="3.6640625" style="96" customWidth="1"/>
    <col min="6285" max="6285" width="3.5546875" style="96" customWidth="1"/>
    <col min="6286" max="6286" width="7" style="96" customWidth="1"/>
    <col min="6287" max="6287" width="2.6640625" style="96" customWidth="1"/>
    <col min="6288" max="6288" width="7" style="96" customWidth="1"/>
    <col min="6289" max="6290" width="6.21875" style="96" customWidth="1"/>
    <col min="6291" max="6291" width="10.109375" style="96" customWidth="1"/>
    <col min="6292" max="6292" width="4.77734375" style="96" customWidth="1"/>
    <col min="6293" max="6293" width="4.88671875" style="96" customWidth="1"/>
    <col min="6294" max="6295" width="2.77734375" style="96" customWidth="1"/>
    <col min="6296" max="6296" width="2.88671875" style="96" customWidth="1"/>
    <col min="6297" max="6297" width="4.88671875" style="96" customWidth="1"/>
    <col min="6298" max="6298" width="9.33203125" style="96" customWidth="1"/>
    <col min="6299" max="6299" width="6.5546875" style="96" customWidth="1"/>
    <col min="6300" max="6300" width="9.33203125" style="96" customWidth="1"/>
    <col min="6301" max="6301" width="3.5546875" style="96" customWidth="1"/>
    <col min="6302" max="6302" width="2.88671875" style="96" customWidth="1"/>
    <col min="6303" max="6303" width="2.6640625" style="96" customWidth="1"/>
    <col min="6304" max="6304" width="2.77734375" style="96" customWidth="1"/>
    <col min="6305" max="6305" width="4.77734375" style="96" customWidth="1"/>
    <col min="6306" max="6306" width="7" style="96" customWidth="1"/>
    <col min="6307" max="6310" width="6.21875" style="96" customWidth="1"/>
    <col min="6311" max="6311" width="6.109375" style="96" customWidth="1"/>
    <col min="6312" max="6314" width="6.21875" style="96" customWidth="1"/>
    <col min="6315" max="6315" width="12.109375" style="96" customWidth="1"/>
    <col min="6316" max="6316" width="9.21875" style="96" customWidth="1"/>
    <col min="6317" max="6317" width="9" style="96" customWidth="1"/>
    <col min="6318" max="6318" width="10.21875" style="96" customWidth="1"/>
    <col min="6319" max="6319" width="9.88671875" style="96" customWidth="1"/>
    <col min="6320" max="6320" width="9.6640625" style="96" customWidth="1"/>
    <col min="6321" max="6321" width="10" style="96" customWidth="1"/>
    <col min="6322" max="6322" width="11.21875" style="96" customWidth="1"/>
    <col min="6323" max="6323" width="10.88671875" style="96" customWidth="1"/>
    <col min="6324" max="6324" width="10.6640625" style="96" customWidth="1"/>
    <col min="6325" max="6330" width="9.109375" style="96" customWidth="1"/>
    <col min="6331" max="6331" width="9.33203125" style="96" customWidth="1"/>
    <col min="6332" max="6332" width="9.21875" style="96" customWidth="1"/>
    <col min="6333" max="6334" width="9.33203125" style="96" customWidth="1"/>
    <col min="6335" max="6335" width="9.21875" style="96" customWidth="1"/>
    <col min="6336" max="6336" width="9.109375" style="96" customWidth="1"/>
    <col min="6337" max="6347" width="9.33203125" style="96" customWidth="1"/>
    <col min="6348" max="6348" width="5.33203125" style="96" customWidth="1"/>
    <col min="6349" max="6349" width="9.6640625" style="96" customWidth="1"/>
    <col min="6350" max="6351" width="3.5546875" style="96" customWidth="1"/>
    <col min="6352" max="6354" width="7" style="96" customWidth="1"/>
    <col min="6355" max="6355" width="5" style="96" customWidth="1"/>
    <col min="6356" max="6356" width="3.6640625" style="96" customWidth="1"/>
    <col min="6357" max="6357" width="3.5546875" style="96" customWidth="1"/>
    <col min="6358" max="6358" width="7" style="96" customWidth="1"/>
    <col min="6359" max="6359" width="2.6640625" style="96" customWidth="1"/>
    <col min="6360" max="6360" width="7" style="96" customWidth="1"/>
    <col min="6361" max="6362" width="6.21875" style="96" customWidth="1"/>
    <col min="6363" max="6363" width="10.109375" style="96" customWidth="1"/>
    <col min="6364" max="6364" width="4.77734375" style="96" customWidth="1"/>
    <col min="6365" max="6365" width="4.88671875" style="96" customWidth="1"/>
    <col min="6366" max="6367" width="2.77734375" style="96" customWidth="1"/>
    <col min="6368" max="6368" width="2.88671875" style="96" customWidth="1"/>
    <col min="6369" max="6369" width="4.88671875" style="96" customWidth="1"/>
    <col min="6370" max="6370" width="9.33203125" style="96" customWidth="1"/>
    <col min="6371" max="6371" width="6.5546875" style="96" customWidth="1"/>
    <col min="6372" max="6372" width="9.33203125" style="96" customWidth="1"/>
    <col min="6373" max="6373" width="3.5546875" style="96" customWidth="1"/>
    <col min="6374" max="6374" width="2.88671875" style="96" customWidth="1"/>
    <col min="6375" max="6375" width="2.6640625" style="96" customWidth="1"/>
    <col min="6376" max="6376" width="2.77734375" style="96" customWidth="1"/>
    <col min="6377" max="6377" width="4.77734375" style="96" customWidth="1"/>
    <col min="6378" max="6378" width="7" style="96" customWidth="1"/>
    <col min="6379" max="6382" width="6.21875" style="96" customWidth="1"/>
    <col min="6383" max="6383" width="6.109375" style="96" customWidth="1"/>
    <col min="6384" max="6386" width="6.21875" style="96" customWidth="1"/>
    <col min="6387" max="6387" width="12.109375" style="96" customWidth="1"/>
    <col min="6388" max="6388" width="9.21875" style="96" customWidth="1"/>
    <col min="6389" max="6389" width="9" style="96" customWidth="1"/>
    <col min="6390" max="6390" width="10.21875" style="96" customWidth="1"/>
    <col min="6391" max="6391" width="9.88671875" style="96" customWidth="1"/>
    <col min="6392" max="6392" width="9.6640625" style="96" customWidth="1"/>
    <col min="6393" max="6393" width="10" style="96" customWidth="1"/>
    <col min="6394" max="6394" width="11.21875" style="96" customWidth="1"/>
    <col min="6395" max="6395" width="10.88671875" style="96" customWidth="1"/>
    <col min="6396" max="6396" width="10.6640625" style="96" customWidth="1"/>
    <col min="6397" max="6402" width="9.109375" style="96" customWidth="1"/>
    <col min="6403" max="6403" width="9.33203125" style="96" customWidth="1"/>
    <col min="6404" max="6404" width="9.21875" style="96" customWidth="1"/>
    <col min="6405" max="6406" width="9.33203125" style="96" customWidth="1"/>
    <col min="6407" max="6407" width="9.21875" style="96" customWidth="1"/>
    <col min="6408" max="6408" width="9.109375" style="96" customWidth="1"/>
    <col min="6409" max="6419" width="9.33203125" style="96" customWidth="1"/>
    <col min="6420" max="6420" width="5.33203125" style="96" customWidth="1"/>
    <col min="6421" max="6421" width="9.6640625" style="96" customWidth="1"/>
    <col min="6422" max="6423" width="3.5546875" style="96" customWidth="1"/>
    <col min="6424" max="6426" width="7" style="96" customWidth="1"/>
    <col min="6427" max="6427" width="5" style="96" customWidth="1"/>
    <col min="6428" max="6428" width="3.6640625" style="96" customWidth="1"/>
    <col min="6429" max="6429" width="3.5546875" style="96" customWidth="1"/>
    <col min="6430" max="6430" width="7" style="96" customWidth="1"/>
    <col min="6431" max="6431" width="2.6640625" style="96" customWidth="1"/>
    <col min="6432" max="6432" width="7" style="96" customWidth="1"/>
    <col min="6433" max="6434" width="6.21875" style="96" customWidth="1"/>
    <col min="6435" max="6435" width="10.109375" style="96" customWidth="1"/>
    <col min="6436" max="6436" width="4.77734375" style="96" customWidth="1"/>
    <col min="6437" max="6437" width="4.88671875" style="96" customWidth="1"/>
    <col min="6438" max="6439" width="2.77734375" style="96" customWidth="1"/>
    <col min="6440" max="6440" width="2.88671875" style="96" customWidth="1"/>
    <col min="6441" max="6441" width="4.88671875" style="96" customWidth="1"/>
    <col min="6442" max="6442" width="9.33203125" style="96" customWidth="1"/>
    <col min="6443" max="6443" width="6.5546875" style="96" customWidth="1"/>
    <col min="6444" max="6444" width="9.33203125" style="96" customWidth="1"/>
    <col min="6445" max="6445" width="3.5546875" style="96" customWidth="1"/>
    <col min="6446" max="6446" width="2.88671875" style="96" customWidth="1"/>
    <col min="6447" max="6447" width="2.6640625" style="96" customWidth="1"/>
    <col min="6448" max="6448" width="2.77734375" style="96" customWidth="1"/>
    <col min="6449" max="6449" width="4.77734375" style="96" customWidth="1"/>
    <col min="6450" max="6450" width="7" style="96" customWidth="1"/>
    <col min="6451" max="6454" width="6.21875" style="96" customWidth="1"/>
    <col min="6455" max="6455" width="6.109375" style="96" customWidth="1"/>
    <col min="6456" max="6458" width="6.21875" style="96" customWidth="1"/>
    <col min="6459" max="6459" width="12.109375" style="96" customWidth="1"/>
    <col min="6460" max="6460" width="9.21875" style="96" customWidth="1"/>
    <col min="6461" max="6461" width="9" style="96" customWidth="1"/>
    <col min="6462" max="6462" width="10.21875" style="96" customWidth="1"/>
    <col min="6463" max="6463" width="9.88671875" style="96" customWidth="1"/>
    <col min="6464" max="6464" width="9.6640625" style="96" customWidth="1"/>
    <col min="6465" max="6465" width="10" style="96" customWidth="1"/>
    <col min="6466" max="6466" width="11.21875" style="96" customWidth="1"/>
    <col min="6467" max="6467" width="10.88671875" style="96" customWidth="1"/>
    <col min="6468" max="6468" width="10.6640625" style="96" customWidth="1"/>
    <col min="6469" max="6474" width="9.109375" style="96" customWidth="1"/>
    <col min="6475" max="6475" width="9.33203125" style="96" customWidth="1"/>
    <col min="6476" max="6476" width="9.21875" style="96" customWidth="1"/>
    <col min="6477" max="6478" width="9.33203125" style="96" customWidth="1"/>
    <col min="6479" max="6479" width="9.21875" style="96" customWidth="1"/>
    <col min="6480" max="6480" width="9.109375" style="96" customWidth="1"/>
    <col min="6481" max="6491" width="9.33203125" style="96" customWidth="1"/>
    <col min="6492" max="6492" width="5.33203125" style="96" customWidth="1"/>
    <col min="6493" max="6493" width="9.6640625" style="96" customWidth="1"/>
    <col min="6494" max="6495" width="3.5546875" style="96" customWidth="1"/>
    <col min="6496" max="6498" width="7" style="96" customWidth="1"/>
    <col min="6499" max="6499" width="5" style="96" customWidth="1"/>
    <col min="6500" max="6500" width="3.6640625" style="96" customWidth="1"/>
    <col min="6501" max="6501" width="3.5546875" style="96" customWidth="1"/>
    <col min="6502" max="6502" width="7" style="96" customWidth="1"/>
    <col min="6503" max="6503" width="2.6640625" style="96" customWidth="1"/>
    <col min="6504" max="6504" width="7" style="96" customWidth="1"/>
    <col min="6505" max="6506" width="6.21875" style="96" customWidth="1"/>
    <col min="6507" max="6507" width="10.109375" style="96" customWidth="1"/>
    <col min="6508" max="6508" width="4.77734375" style="96" customWidth="1"/>
    <col min="6509" max="6509" width="4.88671875" style="96" customWidth="1"/>
    <col min="6510" max="6511" width="2.77734375" style="96" customWidth="1"/>
    <col min="6512" max="6512" width="2.88671875" style="96" customWidth="1"/>
    <col min="6513" max="6513" width="4.88671875" style="96" customWidth="1"/>
    <col min="6514" max="6514" width="9.33203125" style="96" customWidth="1"/>
    <col min="6515" max="6515" width="6.5546875" style="96" customWidth="1"/>
    <col min="6516" max="6516" width="9.33203125" style="96" customWidth="1"/>
    <col min="6517" max="6517" width="3.5546875" style="96" customWidth="1"/>
    <col min="6518" max="6518" width="2.88671875" style="96" customWidth="1"/>
    <col min="6519" max="6519" width="2.6640625" style="96" customWidth="1"/>
    <col min="6520" max="6520" width="2.77734375" style="96" customWidth="1"/>
    <col min="6521" max="6521" width="4.77734375" style="96" customWidth="1"/>
    <col min="6522" max="6522" width="7" style="96" customWidth="1"/>
    <col min="6523" max="6526" width="6.21875" style="96" customWidth="1"/>
    <col min="6527" max="6527" width="6.109375" style="96" customWidth="1"/>
    <col min="6528" max="6530" width="6.21875" style="96" customWidth="1"/>
    <col min="6531" max="6531" width="12.109375" style="96" customWidth="1"/>
    <col min="6532" max="6532" width="9.21875" style="96" customWidth="1"/>
    <col min="6533" max="6533" width="9" style="96" customWidth="1"/>
    <col min="6534" max="6534" width="10.21875" style="96" customWidth="1"/>
    <col min="6535" max="6535" width="9.88671875" style="96" customWidth="1"/>
    <col min="6536" max="6536" width="9.6640625" style="96" customWidth="1"/>
    <col min="6537" max="6537" width="10" style="96" customWidth="1"/>
    <col min="6538" max="6538" width="11.21875" style="96" customWidth="1"/>
    <col min="6539" max="6539" width="10.88671875" style="96" customWidth="1"/>
    <col min="6540" max="6540" width="10.6640625" style="96" customWidth="1"/>
    <col min="6541" max="6546" width="9.109375" style="96" customWidth="1"/>
    <col min="6547" max="6547" width="9.33203125" style="96" customWidth="1"/>
    <col min="6548" max="6548" width="9.21875" style="96" customWidth="1"/>
    <col min="6549" max="6550" width="9.33203125" style="96" customWidth="1"/>
    <col min="6551" max="6551" width="9.21875" style="96" customWidth="1"/>
    <col min="6552" max="6552" width="9.109375" style="96" customWidth="1"/>
    <col min="6553" max="6563" width="9.33203125" style="96" customWidth="1"/>
    <col min="6564" max="6564" width="5.33203125" style="96" customWidth="1"/>
    <col min="6565" max="6565" width="9.6640625" style="96" customWidth="1"/>
    <col min="6566" max="6567" width="3.5546875" style="96" customWidth="1"/>
    <col min="6568" max="6570" width="7" style="96" customWidth="1"/>
    <col min="6571" max="6571" width="5" style="96" customWidth="1"/>
    <col min="6572" max="6572" width="3.6640625" style="96" customWidth="1"/>
    <col min="6573" max="6573" width="3.5546875" style="96" customWidth="1"/>
    <col min="6574" max="6574" width="7" style="96" customWidth="1"/>
    <col min="6575" max="6575" width="2.6640625" style="96" customWidth="1"/>
    <col min="6576" max="6576" width="7" style="96" customWidth="1"/>
    <col min="6577" max="6578" width="6.21875" style="96" customWidth="1"/>
    <col min="6579" max="6579" width="10.109375" style="96" customWidth="1"/>
    <col min="6580" max="6580" width="4.77734375" style="96" customWidth="1"/>
    <col min="6581" max="6581" width="4.88671875" style="96" customWidth="1"/>
    <col min="6582" max="6583" width="2.77734375" style="96" customWidth="1"/>
    <col min="6584" max="6584" width="2.88671875" style="96" customWidth="1"/>
    <col min="6585" max="6585" width="4.88671875" style="96" customWidth="1"/>
    <col min="6586" max="6586" width="9.33203125" style="96" customWidth="1"/>
    <col min="6587" max="6587" width="6.5546875" style="96" customWidth="1"/>
    <col min="6588" max="6588" width="9.33203125" style="96" customWidth="1"/>
    <col min="6589" max="6589" width="3.5546875" style="96" customWidth="1"/>
    <col min="6590" max="6590" width="2.88671875" style="96" customWidth="1"/>
    <col min="6591" max="6591" width="2.6640625" style="96" customWidth="1"/>
    <col min="6592" max="6592" width="2.77734375" style="96" customWidth="1"/>
    <col min="6593" max="6593" width="4.77734375" style="96" customWidth="1"/>
    <col min="6594" max="6594" width="7" style="96" customWidth="1"/>
    <col min="6595" max="6598" width="6.21875" style="96" customWidth="1"/>
    <col min="6599" max="6599" width="6.109375" style="96" customWidth="1"/>
    <col min="6600" max="6602" width="6.21875" style="96" customWidth="1"/>
    <col min="6603" max="6603" width="12.109375" style="96" customWidth="1"/>
    <col min="6604" max="6604" width="9.21875" style="96" customWidth="1"/>
    <col min="6605" max="6605" width="9" style="96" customWidth="1"/>
    <col min="6606" max="6606" width="10.21875" style="96" customWidth="1"/>
    <col min="6607" max="6607" width="9.88671875" style="96" customWidth="1"/>
    <col min="6608" max="6608" width="9.6640625" style="96" customWidth="1"/>
    <col min="6609" max="6609" width="10" style="96" customWidth="1"/>
    <col min="6610" max="6610" width="11.21875" style="96" customWidth="1"/>
    <col min="6611" max="6611" width="10.88671875" style="96" customWidth="1"/>
    <col min="6612" max="6612" width="10.6640625" style="96" customWidth="1"/>
    <col min="6613" max="6618" width="9.109375" style="96" customWidth="1"/>
    <col min="6619" max="6619" width="9.33203125" style="96" customWidth="1"/>
    <col min="6620" max="6620" width="9.21875" style="96" customWidth="1"/>
    <col min="6621" max="6622" width="9.33203125" style="96" customWidth="1"/>
    <col min="6623" max="6623" width="9.21875" style="96" customWidth="1"/>
    <col min="6624" max="6624" width="9.109375" style="96" customWidth="1"/>
    <col min="6625" max="6635" width="9.33203125" style="96" customWidth="1"/>
    <col min="6636" max="6636" width="5.33203125" style="96" customWidth="1"/>
    <col min="6637" max="6637" width="9.6640625" style="96" customWidth="1"/>
    <col min="6638" max="6639" width="3.5546875" style="96" customWidth="1"/>
    <col min="6640" max="6642" width="7" style="96" customWidth="1"/>
    <col min="6643" max="6643" width="5" style="96" customWidth="1"/>
    <col min="6644" max="6644" width="3.6640625" style="96" customWidth="1"/>
    <col min="6645" max="6645" width="3.5546875" style="96" customWidth="1"/>
    <col min="6646" max="6646" width="7" style="96" customWidth="1"/>
    <col min="6647" max="6647" width="2.6640625" style="96" customWidth="1"/>
    <col min="6648" max="6648" width="7" style="96" customWidth="1"/>
    <col min="6649" max="6650" width="6.21875" style="96" customWidth="1"/>
    <col min="6651" max="6651" width="10.109375" style="96" customWidth="1"/>
    <col min="6652" max="6652" width="4.77734375" style="96" customWidth="1"/>
    <col min="6653" max="6653" width="4.88671875" style="96" customWidth="1"/>
    <col min="6654" max="6655" width="2.77734375" style="96" customWidth="1"/>
    <col min="6656" max="6656" width="2.88671875" style="96" customWidth="1"/>
    <col min="6657" max="6657" width="4.88671875" style="96" customWidth="1"/>
    <col min="6658" max="6658" width="9.33203125" style="96" customWidth="1"/>
    <col min="6659" max="6659" width="6.5546875" style="96" customWidth="1"/>
    <col min="6660" max="6660" width="9.33203125" style="96" customWidth="1"/>
    <col min="6661" max="6661" width="3.5546875" style="96" customWidth="1"/>
    <col min="6662" max="6662" width="2.88671875" style="96" customWidth="1"/>
    <col min="6663" max="6663" width="2.6640625" style="96" customWidth="1"/>
    <col min="6664" max="6664" width="2.77734375" style="96" customWidth="1"/>
    <col min="6665" max="6665" width="4.77734375" style="96" customWidth="1"/>
    <col min="6666" max="6666" width="7" style="96" customWidth="1"/>
    <col min="6667" max="6670" width="6.21875" style="96" customWidth="1"/>
    <col min="6671" max="6671" width="6.109375" style="96" customWidth="1"/>
    <col min="6672" max="6674" width="6.21875" style="96" customWidth="1"/>
    <col min="6675" max="6675" width="12.109375" style="96" customWidth="1"/>
    <col min="6676" max="6676" width="9.21875" style="96" customWidth="1"/>
    <col min="6677" max="6677" width="9" style="96" customWidth="1"/>
    <col min="6678" max="6678" width="10.21875" style="96" customWidth="1"/>
    <col min="6679" max="6679" width="9.88671875" style="96" customWidth="1"/>
    <col min="6680" max="6680" width="9.6640625" style="96" customWidth="1"/>
    <col min="6681" max="6681" width="10" style="96" customWidth="1"/>
    <col min="6682" max="6682" width="11.21875" style="96" customWidth="1"/>
    <col min="6683" max="6683" width="10.88671875" style="96" customWidth="1"/>
    <col min="6684" max="6684" width="10.6640625" style="96" customWidth="1"/>
    <col min="6685" max="6690" width="9.109375" style="96" customWidth="1"/>
    <col min="6691" max="6691" width="9.33203125" style="96" customWidth="1"/>
    <col min="6692" max="6692" width="9.21875" style="96" customWidth="1"/>
    <col min="6693" max="6694" width="9.33203125" style="96" customWidth="1"/>
    <col min="6695" max="6695" width="9.21875" style="96" customWidth="1"/>
    <col min="6696" max="6696" width="9.109375" style="96" customWidth="1"/>
    <col min="6697" max="6707" width="9.33203125" style="96" customWidth="1"/>
    <col min="6708" max="6708" width="5.33203125" style="96" customWidth="1"/>
    <col min="6709" max="6709" width="9.6640625" style="96" customWidth="1"/>
    <col min="6710" max="6711" width="3.5546875" style="96" customWidth="1"/>
    <col min="6712" max="6714" width="7" style="96" customWidth="1"/>
    <col min="6715" max="6715" width="5" style="96" customWidth="1"/>
    <col min="6716" max="6716" width="3.6640625" style="96" customWidth="1"/>
    <col min="6717" max="6717" width="3.5546875" style="96" customWidth="1"/>
    <col min="6718" max="6718" width="7" style="96" customWidth="1"/>
    <col min="6719" max="6719" width="2.6640625" style="96" customWidth="1"/>
    <col min="6720" max="6720" width="7" style="96" customWidth="1"/>
    <col min="6721" max="6722" width="6.21875" style="96" customWidth="1"/>
    <col min="6723" max="6723" width="10.109375" style="96" customWidth="1"/>
    <col min="6724" max="6724" width="4.77734375" style="96" customWidth="1"/>
    <col min="6725" max="6725" width="4.88671875" style="96" customWidth="1"/>
    <col min="6726" max="6727" width="2.77734375" style="96" customWidth="1"/>
    <col min="6728" max="6728" width="2.88671875" style="96" customWidth="1"/>
    <col min="6729" max="6729" width="4.88671875" style="96" customWidth="1"/>
    <col min="6730" max="6730" width="9.33203125" style="96" customWidth="1"/>
    <col min="6731" max="6731" width="6.5546875" style="96" customWidth="1"/>
    <col min="6732" max="6732" width="9.33203125" style="96" customWidth="1"/>
    <col min="6733" max="6733" width="3.5546875" style="96" customWidth="1"/>
    <col min="6734" max="6734" width="2.88671875" style="96" customWidth="1"/>
    <col min="6735" max="6735" width="2.6640625" style="96" customWidth="1"/>
    <col min="6736" max="6736" width="2.77734375" style="96" customWidth="1"/>
    <col min="6737" max="6737" width="4.77734375" style="96" customWidth="1"/>
    <col min="6738" max="6738" width="7" style="96" customWidth="1"/>
    <col min="6739" max="6742" width="6.21875" style="96" customWidth="1"/>
    <col min="6743" max="6743" width="6.109375" style="96" customWidth="1"/>
    <col min="6744" max="6746" width="6.21875" style="96" customWidth="1"/>
    <col min="6747" max="6747" width="12.109375" style="96" customWidth="1"/>
    <col min="6748" max="6748" width="9.21875" style="96" customWidth="1"/>
    <col min="6749" max="6749" width="9" style="96" customWidth="1"/>
    <col min="6750" max="6750" width="10.21875" style="96" customWidth="1"/>
    <col min="6751" max="6751" width="9.88671875" style="96" customWidth="1"/>
    <col min="6752" max="6752" width="9.6640625" style="96" customWidth="1"/>
    <col min="6753" max="6753" width="10" style="96" customWidth="1"/>
    <col min="6754" max="6754" width="11.21875" style="96" customWidth="1"/>
    <col min="6755" max="6755" width="10.88671875" style="96" customWidth="1"/>
    <col min="6756" max="6756" width="10.6640625" style="96" customWidth="1"/>
    <col min="6757" max="6762" width="9.109375" style="96" customWidth="1"/>
    <col min="6763" max="6763" width="9.33203125" style="96" customWidth="1"/>
    <col min="6764" max="6764" width="9.21875" style="96" customWidth="1"/>
    <col min="6765" max="6766" width="9.33203125" style="96" customWidth="1"/>
    <col min="6767" max="6767" width="9.21875" style="96" customWidth="1"/>
    <col min="6768" max="6768" width="9.109375" style="96" customWidth="1"/>
    <col min="6769" max="6779" width="9.33203125" style="96" customWidth="1"/>
    <col min="6780" max="6780" width="5.33203125" style="96" customWidth="1"/>
    <col min="6781" max="6781" width="9.6640625" style="96" customWidth="1"/>
    <col min="6782" max="6783" width="3.5546875" style="96" customWidth="1"/>
    <col min="6784" max="6786" width="7" style="96" customWidth="1"/>
    <col min="6787" max="6787" width="5" style="96" customWidth="1"/>
    <col min="6788" max="6788" width="3.6640625" style="96" customWidth="1"/>
    <col min="6789" max="6789" width="3.5546875" style="96" customWidth="1"/>
    <col min="6790" max="6790" width="7" style="96" customWidth="1"/>
    <col min="6791" max="6791" width="2.6640625" style="96" customWidth="1"/>
    <col min="6792" max="6792" width="7" style="96" customWidth="1"/>
    <col min="6793" max="6794" width="6.21875" style="96" customWidth="1"/>
    <col min="6795" max="6795" width="10.109375" style="96" customWidth="1"/>
    <col min="6796" max="6796" width="4.77734375" style="96" customWidth="1"/>
    <col min="6797" max="6797" width="4.88671875" style="96" customWidth="1"/>
    <col min="6798" max="6799" width="2.77734375" style="96" customWidth="1"/>
    <col min="6800" max="6800" width="2.88671875" style="96" customWidth="1"/>
    <col min="6801" max="6801" width="4.88671875" style="96" customWidth="1"/>
    <col min="6802" max="6802" width="9.33203125" style="96" customWidth="1"/>
    <col min="6803" max="6803" width="6.5546875" style="96" customWidth="1"/>
    <col min="6804" max="6804" width="9.33203125" style="96" customWidth="1"/>
    <col min="6805" max="6805" width="3.5546875" style="96" customWidth="1"/>
    <col min="6806" max="6806" width="2.88671875" style="96" customWidth="1"/>
    <col min="6807" max="6807" width="2.6640625" style="96" customWidth="1"/>
    <col min="6808" max="6808" width="2.77734375" style="96" customWidth="1"/>
    <col min="6809" max="6809" width="4.77734375" style="96" customWidth="1"/>
    <col min="6810" max="6810" width="7" style="96" customWidth="1"/>
    <col min="6811" max="6814" width="6.21875" style="96" customWidth="1"/>
    <col min="6815" max="6815" width="6.109375" style="96" customWidth="1"/>
    <col min="6816" max="6818" width="6.21875" style="96" customWidth="1"/>
    <col min="6819" max="6819" width="12.109375" style="96" customWidth="1"/>
    <col min="6820" max="6820" width="9.21875" style="96" customWidth="1"/>
    <col min="6821" max="6821" width="9" style="96" customWidth="1"/>
    <col min="6822" max="6822" width="10.21875" style="96" customWidth="1"/>
    <col min="6823" max="6823" width="9.88671875" style="96" customWidth="1"/>
    <col min="6824" max="6824" width="9.6640625" style="96" customWidth="1"/>
    <col min="6825" max="6825" width="10" style="96" customWidth="1"/>
    <col min="6826" max="6826" width="11.21875" style="96" customWidth="1"/>
    <col min="6827" max="6827" width="10.88671875" style="96" customWidth="1"/>
    <col min="6828" max="6828" width="10.6640625" style="96" customWidth="1"/>
    <col min="6829" max="6834" width="9.109375" style="96" customWidth="1"/>
    <col min="6835" max="6835" width="9.33203125" style="96" customWidth="1"/>
    <col min="6836" max="6836" width="9.21875" style="96" customWidth="1"/>
    <col min="6837" max="6838" width="9.33203125" style="96" customWidth="1"/>
    <col min="6839" max="6839" width="9.21875" style="96" customWidth="1"/>
    <col min="6840" max="6840" width="9.109375" style="96" customWidth="1"/>
    <col min="6841" max="6851" width="9.33203125" style="96" customWidth="1"/>
    <col min="6852" max="6852" width="5.33203125" style="96" customWidth="1"/>
    <col min="6853" max="6853" width="9.6640625" style="96" customWidth="1"/>
    <col min="6854" max="6855" width="3.5546875" style="96" customWidth="1"/>
    <col min="6856" max="6858" width="7" style="96" customWidth="1"/>
    <col min="6859" max="6859" width="5" style="96" customWidth="1"/>
    <col min="6860" max="6860" width="3.6640625" style="96" customWidth="1"/>
    <col min="6861" max="6861" width="3.5546875" style="96" customWidth="1"/>
    <col min="6862" max="6862" width="7" style="96" customWidth="1"/>
    <col min="6863" max="6863" width="2.6640625" style="96" customWidth="1"/>
    <col min="6864" max="6864" width="7" style="96" customWidth="1"/>
    <col min="6865" max="6866" width="6.21875" style="96" customWidth="1"/>
    <col min="6867" max="6867" width="10.109375" style="96" customWidth="1"/>
    <col min="6868" max="6868" width="4.77734375" style="96" customWidth="1"/>
    <col min="6869" max="6869" width="4.88671875" style="96" customWidth="1"/>
    <col min="6870" max="6871" width="2.77734375" style="96" customWidth="1"/>
    <col min="6872" max="6872" width="2.88671875" style="96" customWidth="1"/>
    <col min="6873" max="6873" width="4.88671875" style="96" customWidth="1"/>
    <col min="6874" max="6874" width="9.33203125" style="96" customWidth="1"/>
    <col min="6875" max="6875" width="6.5546875" style="96" customWidth="1"/>
    <col min="6876" max="6876" width="9.33203125" style="96" customWidth="1"/>
    <col min="6877" max="6877" width="3.5546875" style="96" customWidth="1"/>
    <col min="6878" max="6878" width="2.88671875" style="96" customWidth="1"/>
    <col min="6879" max="6879" width="2.6640625" style="96" customWidth="1"/>
    <col min="6880" max="6880" width="2.77734375" style="96" customWidth="1"/>
    <col min="6881" max="6881" width="4.77734375" style="96" customWidth="1"/>
    <col min="6882" max="6882" width="7" style="96" customWidth="1"/>
    <col min="6883" max="6886" width="6.21875" style="96" customWidth="1"/>
    <col min="6887" max="6887" width="6.109375" style="96" customWidth="1"/>
    <col min="6888" max="6890" width="6.21875" style="96" customWidth="1"/>
    <col min="6891" max="6891" width="12.109375" style="96" customWidth="1"/>
    <col min="6892" max="6892" width="9.21875" style="96" customWidth="1"/>
    <col min="6893" max="6893" width="9" style="96" customWidth="1"/>
    <col min="6894" max="6894" width="10.21875" style="96" customWidth="1"/>
    <col min="6895" max="6895" width="9.88671875" style="96" customWidth="1"/>
    <col min="6896" max="6896" width="9.6640625" style="96" customWidth="1"/>
    <col min="6897" max="6897" width="10" style="96" customWidth="1"/>
    <col min="6898" max="6898" width="11.21875" style="96" customWidth="1"/>
    <col min="6899" max="6899" width="10.88671875" style="96" customWidth="1"/>
    <col min="6900" max="6900" width="10.6640625" style="96" customWidth="1"/>
    <col min="6901" max="6906" width="9.109375" style="96" customWidth="1"/>
    <col min="6907" max="6907" width="9.33203125" style="96" customWidth="1"/>
    <col min="6908" max="6908" width="9.21875" style="96" customWidth="1"/>
    <col min="6909" max="6910" width="9.33203125" style="96" customWidth="1"/>
    <col min="6911" max="6911" width="9.21875" style="96" customWidth="1"/>
    <col min="6912" max="6912" width="9.109375" style="96" customWidth="1"/>
    <col min="6913" max="6923" width="9.33203125" style="96" customWidth="1"/>
    <col min="6924" max="6924" width="5.33203125" style="96" customWidth="1"/>
    <col min="6925" max="6925" width="9.6640625" style="96" customWidth="1"/>
    <col min="6926" max="6927" width="3.5546875" style="96" customWidth="1"/>
    <col min="6928" max="6930" width="7" style="96" customWidth="1"/>
    <col min="6931" max="6931" width="5" style="96" customWidth="1"/>
    <col min="6932" max="6932" width="3.6640625" style="96" customWidth="1"/>
    <col min="6933" max="6933" width="3.5546875" style="96" customWidth="1"/>
    <col min="6934" max="6934" width="7" style="96" customWidth="1"/>
    <col min="6935" max="6935" width="2.6640625" style="96" customWidth="1"/>
    <col min="6936" max="6936" width="7" style="96" customWidth="1"/>
    <col min="6937" max="6938" width="6.21875" style="96" customWidth="1"/>
    <col min="6939" max="6939" width="10.109375" style="96" customWidth="1"/>
    <col min="6940" max="6940" width="4.77734375" style="96" customWidth="1"/>
    <col min="6941" max="6941" width="4.88671875" style="96" customWidth="1"/>
    <col min="6942" max="6943" width="2.77734375" style="96" customWidth="1"/>
    <col min="6944" max="6944" width="2.88671875" style="96" customWidth="1"/>
    <col min="6945" max="6945" width="4.88671875" style="96" customWidth="1"/>
    <col min="6946" max="6946" width="9.33203125" style="96" customWidth="1"/>
    <col min="6947" max="6947" width="6.5546875" style="96" customWidth="1"/>
    <col min="6948" max="6948" width="9.33203125" style="96" customWidth="1"/>
    <col min="6949" max="6949" width="3.5546875" style="96" customWidth="1"/>
    <col min="6950" max="6950" width="2.88671875" style="96" customWidth="1"/>
    <col min="6951" max="6951" width="2.6640625" style="96" customWidth="1"/>
    <col min="6952" max="6952" width="2.77734375" style="96" customWidth="1"/>
    <col min="6953" max="6953" width="4.77734375" style="96" customWidth="1"/>
    <col min="6954" max="6954" width="7" style="96" customWidth="1"/>
    <col min="6955" max="6958" width="6.21875" style="96" customWidth="1"/>
    <col min="6959" max="6959" width="6.109375" style="96" customWidth="1"/>
    <col min="6960" max="6962" width="6.21875" style="96" customWidth="1"/>
    <col min="6963" max="6963" width="12.109375" style="96" customWidth="1"/>
    <col min="6964" max="6964" width="9.21875" style="96" customWidth="1"/>
    <col min="6965" max="6965" width="9" style="96" customWidth="1"/>
    <col min="6966" max="6966" width="10.21875" style="96" customWidth="1"/>
    <col min="6967" max="6967" width="9.88671875" style="96" customWidth="1"/>
    <col min="6968" max="6968" width="9.6640625" style="96" customWidth="1"/>
    <col min="6969" max="6969" width="10" style="96" customWidth="1"/>
    <col min="6970" max="6970" width="11.21875" style="96" customWidth="1"/>
    <col min="6971" max="6971" width="10.88671875" style="96" customWidth="1"/>
    <col min="6972" max="6972" width="10.6640625" style="96" customWidth="1"/>
    <col min="6973" max="6978" width="9.109375" style="96" customWidth="1"/>
    <col min="6979" max="6979" width="9.33203125" style="96" customWidth="1"/>
    <col min="6980" max="6980" width="9.21875" style="96" customWidth="1"/>
    <col min="6981" max="6982" width="9.33203125" style="96" customWidth="1"/>
    <col min="6983" max="6983" width="9.21875" style="96" customWidth="1"/>
    <col min="6984" max="6984" width="9.109375" style="96" customWidth="1"/>
    <col min="6985" max="6995" width="9.33203125" style="96" customWidth="1"/>
    <col min="6996" max="6996" width="5.33203125" style="96" customWidth="1"/>
    <col min="6997" max="6997" width="9.6640625" style="96" customWidth="1"/>
    <col min="6998" max="6999" width="3.5546875" style="96" customWidth="1"/>
    <col min="7000" max="7002" width="7" style="96" customWidth="1"/>
    <col min="7003" max="7003" width="5" style="96" customWidth="1"/>
    <col min="7004" max="7004" width="3.6640625" style="96" customWidth="1"/>
    <col min="7005" max="7005" width="3.5546875" style="96" customWidth="1"/>
    <col min="7006" max="7006" width="7" style="96" customWidth="1"/>
    <col min="7007" max="7007" width="2.6640625" style="96" customWidth="1"/>
    <col min="7008" max="7008" width="7" style="96" customWidth="1"/>
    <col min="7009" max="7010" width="6.21875" style="96" customWidth="1"/>
    <col min="7011" max="7011" width="10.109375" style="96" customWidth="1"/>
    <col min="7012" max="7012" width="4.77734375" style="96" customWidth="1"/>
    <col min="7013" max="7013" width="4.88671875" style="96" customWidth="1"/>
    <col min="7014" max="7015" width="2.77734375" style="96" customWidth="1"/>
    <col min="7016" max="7016" width="2.88671875" style="96" customWidth="1"/>
    <col min="7017" max="7017" width="4.88671875" style="96" customWidth="1"/>
    <col min="7018" max="7018" width="9.33203125" style="96" customWidth="1"/>
    <col min="7019" max="7019" width="6.5546875" style="96" customWidth="1"/>
    <col min="7020" max="7020" width="9.33203125" style="96" customWidth="1"/>
    <col min="7021" max="7021" width="3.5546875" style="96" customWidth="1"/>
    <col min="7022" max="7022" width="2.88671875" style="96" customWidth="1"/>
    <col min="7023" max="7023" width="2.6640625" style="96" customWidth="1"/>
    <col min="7024" max="7024" width="2.77734375" style="96" customWidth="1"/>
    <col min="7025" max="7025" width="4.77734375" style="96" customWidth="1"/>
    <col min="7026" max="7026" width="7" style="96" customWidth="1"/>
    <col min="7027" max="7030" width="6.21875" style="96" customWidth="1"/>
    <col min="7031" max="7031" width="6.109375" style="96" customWidth="1"/>
    <col min="7032" max="7034" width="6.21875" style="96" customWidth="1"/>
    <col min="7035" max="7035" width="12.109375" style="96" customWidth="1"/>
    <col min="7036" max="7036" width="9.21875" style="96" customWidth="1"/>
    <col min="7037" max="7037" width="9" style="96" customWidth="1"/>
    <col min="7038" max="7038" width="10.21875" style="96" customWidth="1"/>
    <col min="7039" max="7039" width="9.88671875" style="96" customWidth="1"/>
    <col min="7040" max="7040" width="9.6640625" style="96" customWidth="1"/>
    <col min="7041" max="7041" width="10" style="96" customWidth="1"/>
    <col min="7042" max="7042" width="11.21875" style="96" customWidth="1"/>
    <col min="7043" max="7043" width="10.88671875" style="96" customWidth="1"/>
    <col min="7044" max="7044" width="10.6640625" style="96" customWidth="1"/>
    <col min="7045" max="7050" width="9.109375" style="96" customWidth="1"/>
    <col min="7051" max="7051" width="9.33203125" style="96" customWidth="1"/>
    <col min="7052" max="7052" width="9.21875" style="96" customWidth="1"/>
    <col min="7053" max="7054" width="9.33203125" style="96" customWidth="1"/>
    <col min="7055" max="7055" width="9.21875" style="96" customWidth="1"/>
    <col min="7056" max="7056" width="9.109375" style="96" customWidth="1"/>
    <col min="7057" max="7067" width="9.33203125" style="96" customWidth="1"/>
    <col min="7068" max="7068" width="5.33203125" style="96" customWidth="1"/>
    <col min="7069" max="7069" width="9.6640625" style="96" customWidth="1"/>
    <col min="7070" max="7071" width="3.5546875" style="96" customWidth="1"/>
    <col min="7072" max="7074" width="7" style="96" customWidth="1"/>
    <col min="7075" max="7075" width="5" style="96" customWidth="1"/>
    <col min="7076" max="7076" width="3.6640625" style="96" customWidth="1"/>
    <col min="7077" max="7077" width="3.5546875" style="96" customWidth="1"/>
    <col min="7078" max="7078" width="7" style="96" customWidth="1"/>
    <col min="7079" max="7079" width="2.6640625" style="96" customWidth="1"/>
    <col min="7080" max="7080" width="7" style="96" customWidth="1"/>
    <col min="7081" max="7082" width="6.21875" style="96" customWidth="1"/>
    <col min="7083" max="7083" width="10.109375" style="96" customWidth="1"/>
    <col min="7084" max="7084" width="4.77734375" style="96" customWidth="1"/>
    <col min="7085" max="7085" width="4.88671875" style="96" customWidth="1"/>
    <col min="7086" max="7087" width="2.77734375" style="96" customWidth="1"/>
    <col min="7088" max="7088" width="2.88671875" style="96" customWidth="1"/>
    <col min="7089" max="7089" width="4.88671875" style="96" customWidth="1"/>
    <col min="7090" max="7090" width="9.33203125" style="96" customWidth="1"/>
    <col min="7091" max="7091" width="6.5546875" style="96" customWidth="1"/>
    <col min="7092" max="7092" width="9.33203125" style="96" customWidth="1"/>
    <col min="7093" max="7093" width="3.5546875" style="96" customWidth="1"/>
    <col min="7094" max="7094" width="2.88671875" style="96" customWidth="1"/>
    <col min="7095" max="7095" width="2.6640625" style="96" customWidth="1"/>
    <col min="7096" max="7096" width="2.77734375" style="96" customWidth="1"/>
    <col min="7097" max="7097" width="4.77734375" style="96" customWidth="1"/>
    <col min="7098" max="7098" width="7" style="96" customWidth="1"/>
    <col min="7099" max="7102" width="6.21875" style="96" customWidth="1"/>
    <col min="7103" max="7103" width="6.109375" style="96" customWidth="1"/>
    <col min="7104" max="7106" width="6.21875" style="96" customWidth="1"/>
    <col min="7107" max="7107" width="12.109375" style="96" customWidth="1"/>
    <col min="7108" max="7108" width="9.21875" style="96" customWidth="1"/>
    <col min="7109" max="7109" width="9" style="96" customWidth="1"/>
    <col min="7110" max="7110" width="10.21875" style="96" customWidth="1"/>
    <col min="7111" max="7111" width="9.88671875" style="96" customWidth="1"/>
    <col min="7112" max="7112" width="9.6640625" style="96" customWidth="1"/>
    <col min="7113" max="7113" width="10" style="96" customWidth="1"/>
    <col min="7114" max="7114" width="11.21875" style="96" customWidth="1"/>
    <col min="7115" max="7115" width="10.88671875" style="96" customWidth="1"/>
    <col min="7116" max="7116" width="10.6640625" style="96" customWidth="1"/>
    <col min="7117" max="7122" width="9.109375" style="96" customWidth="1"/>
    <col min="7123" max="7123" width="9.33203125" style="96" customWidth="1"/>
    <col min="7124" max="7124" width="9.21875" style="96" customWidth="1"/>
    <col min="7125" max="7126" width="9.33203125" style="96" customWidth="1"/>
    <col min="7127" max="7127" width="9.21875" style="96" customWidth="1"/>
    <col min="7128" max="7128" width="9.109375" style="96" customWidth="1"/>
    <col min="7129" max="7139" width="9.33203125" style="96" customWidth="1"/>
    <col min="7140" max="7140" width="5.33203125" style="96" customWidth="1"/>
    <col min="7141" max="7141" width="9.6640625" style="96" customWidth="1"/>
    <col min="7142" max="7143" width="3.5546875" style="96" customWidth="1"/>
    <col min="7144" max="7146" width="7" style="96" customWidth="1"/>
    <col min="7147" max="7147" width="5" style="96" customWidth="1"/>
    <col min="7148" max="7148" width="3.6640625" style="96" customWidth="1"/>
    <col min="7149" max="7149" width="3.5546875" style="96" customWidth="1"/>
    <col min="7150" max="7150" width="7" style="96" customWidth="1"/>
    <col min="7151" max="7151" width="2.6640625" style="96" customWidth="1"/>
    <col min="7152" max="7152" width="7" style="96" customWidth="1"/>
    <col min="7153" max="7154" width="6.21875" style="96" customWidth="1"/>
    <col min="7155" max="7155" width="10.109375" style="96" customWidth="1"/>
    <col min="7156" max="7156" width="4.77734375" style="96" customWidth="1"/>
    <col min="7157" max="7157" width="4.88671875" style="96" customWidth="1"/>
    <col min="7158" max="7159" width="2.77734375" style="96" customWidth="1"/>
    <col min="7160" max="7160" width="2.88671875" style="96" customWidth="1"/>
    <col min="7161" max="7161" width="4.88671875" style="96" customWidth="1"/>
    <col min="7162" max="7162" width="9.33203125" style="96" customWidth="1"/>
    <col min="7163" max="7163" width="6.5546875" style="96" customWidth="1"/>
    <col min="7164" max="7164" width="9.33203125" style="96" customWidth="1"/>
    <col min="7165" max="7165" width="3.5546875" style="96" customWidth="1"/>
    <col min="7166" max="7166" width="2.88671875" style="96" customWidth="1"/>
    <col min="7167" max="7167" width="2.6640625" style="96" customWidth="1"/>
    <col min="7168" max="7168" width="2.77734375" style="96" customWidth="1"/>
    <col min="7169" max="7169" width="4.77734375" style="96" customWidth="1"/>
    <col min="7170" max="7170" width="7" style="96" customWidth="1"/>
    <col min="7171" max="7174" width="6.21875" style="96" customWidth="1"/>
    <col min="7175" max="7175" width="6.109375" style="96" customWidth="1"/>
    <col min="7176" max="7178" width="6.21875" style="96" customWidth="1"/>
    <col min="7179" max="7179" width="12.109375" style="96" customWidth="1"/>
    <col min="7180" max="7180" width="9.21875" style="96" customWidth="1"/>
    <col min="7181" max="7181" width="9" style="96" customWidth="1"/>
    <col min="7182" max="7182" width="10.21875" style="96" customWidth="1"/>
    <col min="7183" max="7183" width="9.88671875" style="96" customWidth="1"/>
    <col min="7184" max="7184" width="9.6640625" style="96" customWidth="1"/>
    <col min="7185" max="7185" width="10" style="96" customWidth="1"/>
    <col min="7186" max="7186" width="11.21875" style="96" customWidth="1"/>
    <col min="7187" max="7187" width="10.88671875" style="96" customWidth="1"/>
    <col min="7188" max="7188" width="10.6640625" style="96" customWidth="1"/>
    <col min="7189" max="7194" width="9.109375" style="96" customWidth="1"/>
    <col min="7195" max="7195" width="9.33203125" style="96" customWidth="1"/>
    <col min="7196" max="7196" width="9.21875" style="96" customWidth="1"/>
    <col min="7197" max="7198" width="9.33203125" style="96" customWidth="1"/>
    <col min="7199" max="7199" width="9.21875" style="96" customWidth="1"/>
    <col min="7200" max="7200" width="9.109375" style="96" customWidth="1"/>
    <col min="7201" max="7211" width="9.33203125" style="96" customWidth="1"/>
    <col min="7212" max="7212" width="5.33203125" style="96" customWidth="1"/>
    <col min="7213" max="7213" width="9.6640625" style="96" customWidth="1"/>
    <col min="7214" max="7215" width="3.5546875" style="96" customWidth="1"/>
    <col min="7216" max="7218" width="7" style="96" customWidth="1"/>
    <col min="7219" max="7219" width="5" style="96" customWidth="1"/>
    <col min="7220" max="7220" width="3.6640625" style="96" customWidth="1"/>
    <col min="7221" max="7221" width="3.5546875" style="96" customWidth="1"/>
    <col min="7222" max="7222" width="7" style="96" customWidth="1"/>
    <col min="7223" max="7223" width="2.6640625" style="96" customWidth="1"/>
    <col min="7224" max="7224" width="7" style="96" customWidth="1"/>
    <col min="7225" max="7226" width="6.21875" style="96" customWidth="1"/>
    <col min="7227" max="7227" width="10.109375" style="96" customWidth="1"/>
    <col min="7228" max="7228" width="4.77734375" style="96" customWidth="1"/>
    <col min="7229" max="7229" width="4.88671875" style="96" customWidth="1"/>
    <col min="7230" max="7231" width="2.77734375" style="96" customWidth="1"/>
    <col min="7232" max="7232" width="2.88671875" style="96" customWidth="1"/>
    <col min="7233" max="7233" width="4.88671875" style="96" customWidth="1"/>
    <col min="7234" max="7234" width="9.33203125" style="96" customWidth="1"/>
    <col min="7235" max="7235" width="6.5546875" style="96" customWidth="1"/>
    <col min="7236" max="7236" width="9.33203125" style="96" customWidth="1"/>
    <col min="7237" max="7237" width="3.5546875" style="96" customWidth="1"/>
    <col min="7238" max="7238" width="2.88671875" style="96" customWidth="1"/>
    <col min="7239" max="7239" width="2.6640625" style="96" customWidth="1"/>
    <col min="7240" max="7240" width="2.77734375" style="96" customWidth="1"/>
    <col min="7241" max="7241" width="4.77734375" style="96" customWidth="1"/>
    <col min="7242" max="7242" width="7" style="96" customWidth="1"/>
    <col min="7243" max="7246" width="6.21875" style="96" customWidth="1"/>
    <col min="7247" max="7247" width="6.109375" style="96" customWidth="1"/>
    <col min="7248" max="7250" width="6.21875" style="96" customWidth="1"/>
    <col min="7251" max="7251" width="12.109375" style="96" customWidth="1"/>
    <col min="7252" max="7252" width="9.21875" style="96" customWidth="1"/>
    <col min="7253" max="7253" width="9" style="96" customWidth="1"/>
    <col min="7254" max="7254" width="10.21875" style="96" customWidth="1"/>
    <col min="7255" max="7255" width="9.88671875" style="96" customWidth="1"/>
    <col min="7256" max="7256" width="9.6640625" style="96" customWidth="1"/>
    <col min="7257" max="7257" width="10" style="96" customWidth="1"/>
    <col min="7258" max="7258" width="11.21875" style="96" customWidth="1"/>
    <col min="7259" max="7259" width="10.88671875" style="96" customWidth="1"/>
    <col min="7260" max="7260" width="10.6640625" style="96" customWidth="1"/>
    <col min="7261" max="7266" width="9.109375" style="96" customWidth="1"/>
    <col min="7267" max="7267" width="9.33203125" style="96" customWidth="1"/>
    <col min="7268" max="7268" width="9.21875" style="96" customWidth="1"/>
    <col min="7269" max="7270" width="9.33203125" style="96" customWidth="1"/>
    <col min="7271" max="7271" width="9.21875" style="96" customWidth="1"/>
    <col min="7272" max="7272" width="9.109375" style="96" customWidth="1"/>
    <col min="7273" max="7282" width="9.33203125" style="96" customWidth="1"/>
    <col min="7283" max="7283" width="9.33203125" style="96" bestFit="1" customWidth="1"/>
    <col min="7284" max="7284" width="5.33203125" style="96" customWidth="1"/>
    <col min="7285" max="7285" width="9.6640625" style="96" bestFit="1" customWidth="1"/>
    <col min="7286" max="7287" width="3.5546875" style="96" bestFit="1" customWidth="1"/>
    <col min="7288" max="7290" width="7" style="96" bestFit="1" customWidth="1"/>
    <col min="7291" max="7291" width="5" style="96" bestFit="1" customWidth="1"/>
    <col min="7292" max="7292" width="3.6640625" style="96" bestFit="1" customWidth="1"/>
    <col min="7293" max="7293" width="3.5546875" style="96" bestFit="1" customWidth="1"/>
    <col min="7294" max="7294" width="7" style="96" bestFit="1" customWidth="1"/>
    <col min="7295" max="7295" width="2.6640625" style="96" customWidth="1"/>
    <col min="7296" max="7296" width="7" style="96" bestFit="1" customWidth="1"/>
    <col min="7297" max="7298" width="6.21875" style="96" bestFit="1" customWidth="1"/>
    <col min="7299" max="7299" width="10.109375" style="96" bestFit="1" customWidth="1"/>
    <col min="7300" max="7300" width="4.77734375" style="96" bestFit="1" customWidth="1"/>
    <col min="7301" max="7301" width="4.88671875" style="96" bestFit="1" customWidth="1"/>
    <col min="7302" max="7303" width="2.77734375" style="96" bestFit="1" customWidth="1"/>
    <col min="7304" max="7304" width="2.88671875" style="96" bestFit="1" customWidth="1"/>
    <col min="7305" max="7305" width="4.88671875" style="96" bestFit="1" customWidth="1"/>
    <col min="7306" max="7306" width="9.33203125" style="96" bestFit="1" customWidth="1"/>
    <col min="7307" max="7307" width="6.5546875" style="96" customWidth="1"/>
    <col min="7308" max="7308" width="9.33203125" style="96" bestFit="1" customWidth="1"/>
    <col min="7309" max="7309" width="3.5546875" style="96" bestFit="1" customWidth="1"/>
    <col min="7310" max="7310" width="2.88671875" style="96" bestFit="1" customWidth="1"/>
    <col min="7311" max="7311" width="2.6640625" style="96" bestFit="1" customWidth="1"/>
    <col min="7312" max="7312" width="2.77734375" style="96" bestFit="1" customWidth="1"/>
    <col min="7313" max="7313" width="4.77734375" style="96" bestFit="1" customWidth="1"/>
    <col min="7314" max="7314" width="7" style="96" bestFit="1" customWidth="1"/>
    <col min="7315" max="7318" width="6.21875" style="96" bestFit="1" customWidth="1"/>
    <col min="7319" max="7319" width="6.109375" style="96" bestFit="1" customWidth="1"/>
    <col min="7320" max="7322" width="6.21875" style="96" bestFit="1" customWidth="1"/>
    <col min="7323" max="7323" width="12.109375" style="96" bestFit="1" customWidth="1"/>
    <col min="7324" max="7324" width="9.21875" style="96" bestFit="1" customWidth="1"/>
    <col min="7325" max="7325" width="9" style="96" bestFit="1" customWidth="1"/>
    <col min="7326" max="7326" width="10.21875" style="96" bestFit="1" customWidth="1"/>
    <col min="7327" max="7327" width="9.88671875" style="96" bestFit="1" customWidth="1"/>
    <col min="7328" max="7328" width="9.6640625" style="96" customWidth="1"/>
    <col min="7329" max="7329" width="10" style="96" bestFit="1" customWidth="1"/>
    <col min="7330" max="7330" width="11.21875" style="96" bestFit="1" customWidth="1"/>
    <col min="7331" max="7331" width="10.88671875" style="96" bestFit="1" customWidth="1"/>
    <col min="7332" max="7332" width="10.6640625" style="96" customWidth="1"/>
    <col min="7333" max="7338" width="9.109375" style="96" customWidth="1"/>
    <col min="7339" max="7339" width="9.33203125" style="96" bestFit="1" customWidth="1"/>
    <col min="7340" max="7340" width="9.21875" style="96" bestFit="1" customWidth="1"/>
    <col min="7341" max="7342" width="9.33203125" style="96" bestFit="1" customWidth="1"/>
    <col min="7343" max="7343" width="9.21875" style="96" bestFit="1" customWidth="1"/>
    <col min="7344" max="7345" width="9.109375" style="96" customWidth="1"/>
    <col min="7346" max="8131" width="0" style="96" hidden="1" customWidth="1"/>
    <col min="8132" max="16384" width="9.109375" style="96" hidden="1"/>
  </cols>
  <sheetData>
    <row r="1" spans="1:5120 5123:8131" x14ac:dyDescent="0.2">
      <c r="K1" s="97"/>
      <c r="L1" s="97"/>
      <c r="M1" s="97"/>
      <c r="N1" s="97"/>
      <c r="O1" s="97"/>
      <c r="P1" s="97"/>
      <c r="Q1" s="97"/>
      <c r="R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Y1" s="97"/>
      <c r="BI1" s="97"/>
      <c r="BO1" s="97"/>
      <c r="CE1" s="97"/>
      <c r="CF1" s="97"/>
      <c r="CG1" s="97"/>
      <c r="CH1" s="97"/>
      <c r="CI1" s="97"/>
      <c r="CJ1" s="97"/>
      <c r="CK1" s="97"/>
      <c r="CL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S1" s="97"/>
      <c r="EC1" s="97"/>
      <c r="EI1" s="97"/>
      <c r="EY1" s="97"/>
      <c r="EZ1" s="97"/>
      <c r="FA1" s="97"/>
      <c r="FB1" s="97"/>
      <c r="FC1" s="97"/>
      <c r="FD1" s="97"/>
      <c r="FE1" s="97"/>
      <c r="FF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M1" s="97"/>
      <c r="GW1" s="97"/>
      <c r="HC1" s="97"/>
      <c r="HS1" s="97"/>
      <c r="HT1" s="97"/>
      <c r="HU1" s="97"/>
      <c r="HV1" s="97"/>
      <c r="HW1" s="97"/>
      <c r="HX1" s="97"/>
      <c r="HY1" s="97"/>
      <c r="HZ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G1" s="97"/>
      <c r="JQ1" s="97"/>
      <c r="JW1" s="97"/>
      <c r="KM1" s="97"/>
      <c r="KN1" s="97"/>
      <c r="KO1" s="97"/>
      <c r="KP1" s="97"/>
      <c r="KQ1" s="97"/>
      <c r="KR1" s="97"/>
      <c r="KS1" s="97"/>
      <c r="KT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MA1" s="97"/>
      <c r="MK1" s="97"/>
      <c r="MQ1" s="97"/>
      <c r="NG1" s="97"/>
      <c r="NH1" s="97"/>
      <c r="NI1" s="97"/>
      <c r="NJ1" s="97"/>
      <c r="NK1" s="97"/>
      <c r="NL1" s="97"/>
      <c r="NM1" s="97"/>
      <c r="NN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U1" s="97"/>
      <c r="PE1" s="97"/>
      <c r="PK1" s="97"/>
      <c r="QA1" s="97"/>
      <c r="QB1" s="97"/>
      <c r="QC1" s="97"/>
      <c r="QD1" s="97"/>
      <c r="QE1" s="97"/>
      <c r="QF1" s="97"/>
      <c r="QG1" s="97"/>
      <c r="QH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O1" s="97"/>
      <c r="RY1" s="97"/>
      <c r="SE1" s="97"/>
      <c r="SU1" s="97"/>
      <c r="SV1" s="97"/>
      <c r="SW1" s="97"/>
      <c r="SX1" s="97"/>
      <c r="SY1" s="97"/>
      <c r="SZ1" s="97"/>
      <c r="TA1" s="97"/>
      <c r="TB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I1" s="97"/>
      <c r="US1" s="97"/>
      <c r="UY1" s="97"/>
      <c r="VO1" s="97"/>
      <c r="VP1" s="97"/>
      <c r="VQ1" s="97"/>
      <c r="VR1" s="97"/>
      <c r="VS1" s="97"/>
      <c r="VT1" s="97"/>
      <c r="VU1" s="97"/>
      <c r="VV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C1" s="97"/>
      <c r="XM1" s="97"/>
      <c r="XS1" s="97"/>
      <c r="YI1" s="97"/>
      <c r="YJ1" s="97"/>
      <c r="YK1" s="97"/>
      <c r="YL1" s="97"/>
      <c r="YM1" s="97"/>
      <c r="YN1" s="97"/>
      <c r="YO1" s="97"/>
      <c r="YP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W1" s="97"/>
      <c r="AAG1" s="97"/>
      <c r="AAM1" s="97"/>
      <c r="ABC1" s="97"/>
      <c r="ABD1" s="97"/>
      <c r="ABE1" s="97"/>
      <c r="ABF1" s="97"/>
      <c r="ABG1" s="97"/>
      <c r="ABH1" s="97"/>
      <c r="ABI1" s="97"/>
      <c r="ABJ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Q1" s="97"/>
      <c r="ADA1" s="97"/>
      <c r="ADG1" s="97"/>
      <c r="ADW1" s="97"/>
      <c r="ADX1" s="97"/>
      <c r="ADY1" s="97"/>
      <c r="ADZ1" s="97"/>
      <c r="AEA1" s="97"/>
      <c r="AEB1" s="97"/>
      <c r="AEC1" s="97"/>
      <c r="AED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K1" s="97"/>
      <c r="AFU1" s="97"/>
      <c r="AGA1" s="97"/>
      <c r="AGQ1" s="97"/>
      <c r="AGR1" s="97"/>
      <c r="AGS1" s="97"/>
      <c r="AGT1" s="97"/>
      <c r="AGU1" s="97"/>
      <c r="AGV1" s="97"/>
      <c r="AGW1" s="97"/>
      <c r="AGX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E1" s="97"/>
      <c r="AIO1" s="97"/>
      <c r="AIU1" s="97"/>
      <c r="AJK1" s="97"/>
      <c r="AJL1" s="97"/>
      <c r="AJM1" s="97"/>
      <c r="AJN1" s="97"/>
      <c r="AJO1" s="97"/>
      <c r="AJP1" s="97"/>
      <c r="AJQ1" s="97"/>
      <c r="AJR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Y1" s="97"/>
      <c r="ALI1" s="97"/>
      <c r="ALO1" s="97"/>
      <c r="AME1" s="97"/>
      <c r="AMF1" s="97"/>
      <c r="AMG1" s="97"/>
      <c r="AMH1" s="97"/>
      <c r="AMI1" s="97"/>
      <c r="AMJ1" s="97"/>
      <c r="AMK1" s="97"/>
      <c r="AML1" s="97"/>
      <c r="AMT1" s="97"/>
      <c r="AMU1" s="97"/>
      <c r="AMV1" s="97"/>
      <c r="AMW1" s="97"/>
      <c r="AMX1" s="97"/>
      <c r="AMY1" s="97"/>
      <c r="AMZ1" s="97"/>
      <c r="ANA1" s="97"/>
      <c r="ANB1" s="97"/>
      <c r="ANC1" s="97"/>
      <c r="AND1" s="97"/>
      <c r="ANE1" s="97"/>
      <c r="ANF1" s="97"/>
      <c r="ANG1" s="97"/>
      <c r="ANH1" s="97"/>
      <c r="ANI1" s="97"/>
      <c r="ANJ1" s="97"/>
      <c r="ANK1" s="97"/>
      <c r="ANL1" s="97"/>
      <c r="ANM1" s="97"/>
      <c r="ANN1" s="97"/>
      <c r="ANO1" s="97"/>
      <c r="ANP1" s="97"/>
      <c r="ANQ1" s="97"/>
      <c r="ANS1" s="97"/>
      <c r="AOC1" s="97"/>
      <c r="AOI1" s="97"/>
      <c r="AOY1" s="97"/>
      <c r="AOZ1" s="97"/>
      <c r="APA1" s="97"/>
      <c r="APB1" s="97"/>
      <c r="APC1" s="97"/>
      <c r="APD1" s="97"/>
      <c r="APE1" s="97"/>
      <c r="APF1" s="97"/>
      <c r="APN1" s="97"/>
      <c r="APO1" s="97"/>
      <c r="APP1" s="97"/>
      <c r="APQ1" s="97"/>
      <c r="APR1" s="97"/>
      <c r="APS1" s="97"/>
      <c r="APT1" s="97"/>
      <c r="APU1" s="97"/>
      <c r="APV1" s="97"/>
      <c r="APW1" s="97"/>
      <c r="APX1" s="97"/>
      <c r="APY1" s="97"/>
      <c r="APZ1" s="97"/>
      <c r="AQA1" s="97"/>
      <c r="AQB1" s="97"/>
      <c r="AQC1" s="97"/>
      <c r="AQD1" s="97"/>
      <c r="AQE1" s="97"/>
      <c r="AQF1" s="97"/>
      <c r="AQG1" s="97"/>
      <c r="AQH1" s="97"/>
      <c r="AQI1" s="97"/>
      <c r="AQJ1" s="97"/>
      <c r="AQK1" s="97"/>
      <c r="AQM1" s="97"/>
      <c r="AQW1" s="97"/>
      <c r="ARC1" s="97"/>
      <c r="ARS1" s="97"/>
      <c r="ART1" s="97"/>
      <c r="ARU1" s="97"/>
      <c r="ARV1" s="97"/>
      <c r="ARW1" s="97"/>
      <c r="ARX1" s="97"/>
      <c r="ARY1" s="97"/>
      <c r="ARZ1" s="97"/>
      <c r="ASH1" s="97"/>
      <c r="ASI1" s="97"/>
      <c r="ASJ1" s="97"/>
      <c r="ASK1" s="97"/>
      <c r="ASL1" s="97"/>
      <c r="ASM1" s="97"/>
      <c r="ASN1" s="97"/>
      <c r="ASO1" s="97"/>
      <c r="ASP1" s="97"/>
      <c r="ASQ1" s="97"/>
      <c r="ASR1" s="97"/>
      <c r="ASS1" s="97"/>
      <c r="AST1" s="97"/>
      <c r="ASU1" s="97"/>
      <c r="ASV1" s="97"/>
      <c r="ASW1" s="97"/>
      <c r="ASX1" s="97"/>
      <c r="ASY1" s="97"/>
      <c r="ASZ1" s="97"/>
      <c r="ATA1" s="97"/>
      <c r="ATB1" s="97"/>
      <c r="ATC1" s="97"/>
      <c r="ATD1" s="97"/>
      <c r="ATE1" s="97"/>
      <c r="ATG1" s="97"/>
      <c r="ATQ1" s="97"/>
      <c r="ATW1" s="97"/>
      <c r="AUM1" s="97"/>
      <c r="AUN1" s="97"/>
      <c r="AUO1" s="97"/>
      <c r="AUP1" s="97"/>
      <c r="AUQ1" s="97"/>
      <c r="AUR1" s="97"/>
      <c r="AUS1" s="97"/>
      <c r="AUT1" s="97"/>
      <c r="AVB1" s="97"/>
      <c r="AVC1" s="97"/>
      <c r="AVD1" s="97"/>
      <c r="AVE1" s="97"/>
      <c r="AVF1" s="97"/>
      <c r="AVG1" s="97"/>
      <c r="AVH1" s="97"/>
      <c r="AVI1" s="97"/>
      <c r="AVJ1" s="97"/>
      <c r="AVK1" s="97"/>
      <c r="AVL1" s="97"/>
      <c r="AVM1" s="97"/>
      <c r="AVN1" s="97"/>
      <c r="AVO1" s="97"/>
      <c r="AVP1" s="97"/>
      <c r="AVQ1" s="97"/>
      <c r="AVR1" s="97"/>
      <c r="AVS1" s="97"/>
      <c r="AVT1" s="97"/>
      <c r="AVU1" s="97"/>
      <c r="AVV1" s="97"/>
      <c r="AVW1" s="97"/>
      <c r="AVX1" s="97"/>
      <c r="AVY1" s="97"/>
      <c r="AWA1" s="97"/>
      <c r="AWK1" s="97"/>
      <c r="AWQ1" s="97"/>
      <c r="AXG1" s="97"/>
      <c r="AXH1" s="97"/>
      <c r="AXI1" s="97"/>
      <c r="AXJ1" s="97"/>
      <c r="AXK1" s="97"/>
      <c r="AXL1" s="97"/>
      <c r="AXM1" s="97"/>
      <c r="AXN1" s="97"/>
      <c r="AXV1" s="97"/>
      <c r="AXW1" s="97"/>
      <c r="AXX1" s="97"/>
      <c r="AXY1" s="97"/>
      <c r="AXZ1" s="97"/>
      <c r="AYA1" s="97"/>
      <c r="AYB1" s="97"/>
      <c r="AYC1" s="97"/>
      <c r="AYD1" s="97"/>
      <c r="AYE1" s="97"/>
      <c r="AYF1" s="97"/>
      <c r="AYG1" s="97"/>
      <c r="AYH1" s="97"/>
      <c r="AYI1" s="97"/>
      <c r="AYJ1" s="97"/>
      <c r="AYK1" s="97"/>
      <c r="AYL1" s="97"/>
      <c r="AYM1" s="97"/>
      <c r="AYN1" s="97"/>
      <c r="AYO1" s="97"/>
      <c r="AYP1" s="97"/>
      <c r="AYQ1" s="97"/>
      <c r="AYR1" s="97"/>
      <c r="AYS1" s="97"/>
      <c r="AYU1" s="97"/>
      <c r="AZE1" s="97"/>
      <c r="AZK1" s="97"/>
      <c r="BAA1" s="97"/>
      <c r="BAB1" s="97"/>
      <c r="BAC1" s="97"/>
      <c r="BAD1" s="97"/>
      <c r="BAE1" s="97"/>
      <c r="BAF1" s="97"/>
      <c r="BAG1" s="97"/>
      <c r="BAH1" s="97"/>
      <c r="BAP1" s="97"/>
      <c r="BAQ1" s="97"/>
      <c r="BAR1" s="97"/>
      <c r="BAS1" s="97"/>
      <c r="BAT1" s="97"/>
      <c r="BAU1" s="97"/>
      <c r="BAV1" s="97"/>
      <c r="BAW1" s="97"/>
      <c r="BAX1" s="97"/>
      <c r="BAY1" s="97"/>
      <c r="BAZ1" s="97"/>
      <c r="BBA1" s="97"/>
      <c r="BBB1" s="97"/>
      <c r="BBC1" s="97"/>
      <c r="BBD1" s="97"/>
      <c r="BBE1" s="97"/>
      <c r="BBF1" s="97"/>
      <c r="BBG1" s="97"/>
      <c r="BBH1" s="97"/>
      <c r="BBI1" s="97"/>
      <c r="BBJ1" s="97"/>
      <c r="BBK1" s="97"/>
      <c r="BBL1" s="97"/>
      <c r="BBM1" s="97"/>
      <c r="BBO1" s="97"/>
      <c r="BBY1" s="97"/>
      <c r="BCE1" s="97"/>
      <c r="BCU1" s="97"/>
      <c r="BCV1" s="97"/>
      <c r="BCW1" s="97"/>
      <c r="BCX1" s="97"/>
      <c r="BCY1" s="97"/>
      <c r="BCZ1" s="97"/>
      <c r="BDA1" s="97"/>
      <c r="BDB1" s="97"/>
      <c r="BDJ1" s="97"/>
      <c r="BDK1" s="97"/>
      <c r="BDL1" s="97"/>
      <c r="BDM1" s="97"/>
      <c r="BDN1" s="97"/>
      <c r="BDO1" s="97"/>
      <c r="BDP1" s="97"/>
      <c r="BDQ1" s="97"/>
      <c r="BDR1" s="97"/>
      <c r="BDS1" s="97"/>
      <c r="BDT1" s="97"/>
      <c r="BDU1" s="97"/>
      <c r="BDV1" s="97"/>
      <c r="BDW1" s="97"/>
      <c r="BDX1" s="97"/>
      <c r="BDY1" s="97"/>
      <c r="BDZ1" s="97"/>
      <c r="BEA1" s="97"/>
      <c r="BEB1" s="97"/>
      <c r="BEC1" s="97"/>
      <c r="BED1" s="97"/>
      <c r="BEE1" s="97"/>
      <c r="BEF1" s="97"/>
      <c r="BEG1" s="97"/>
      <c r="BEI1" s="97"/>
      <c r="BES1" s="97"/>
      <c r="BEY1" s="97"/>
      <c r="BFO1" s="97"/>
      <c r="BFP1" s="97"/>
      <c r="BFQ1" s="97"/>
      <c r="BFR1" s="97"/>
      <c r="BFS1" s="97"/>
      <c r="BFT1" s="97"/>
      <c r="BFU1" s="97"/>
      <c r="BFV1" s="97"/>
      <c r="BGD1" s="97"/>
      <c r="BGE1" s="97"/>
      <c r="BGF1" s="97"/>
      <c r="BGG1" s="97"/>
      <c r="BGH1" s="97"/>
      <c r="BGI1" s="97"/>
      <c r="BGJ1" s="97"/>
      <c r="BGK1" s="97"/>
      <c r="BGL1" s="97"/>
      <c r="BGM1" s="97"/>
      <c r="BGN1" s="97"/>
      <c r="BGO1" s="97"/>
      <c r="BGP1" s="97"/>
      <c r="BGQ1" s="97"/>
      <c r="BGR1" s="97"/>
      <c r="BGS1" s="97"/>
      <c r="BGT1" s="97"/>
      <c r="BGU1" s="97"/>
      <c r="BGV1" s="97"/>
      <c r="BGW1" s="97"/>
      <c r="BGX1" s="97"/>
      <c r="BGY1" s="97"/>
      <c r="BGZ1" s="97"/>
      <c r="BHA1" s="97"/>
      <c r="BHC1" s="97"/>
      <c r="BHM1" s="97"/>
      <c r="BHS1" s="97"/>
      <c r="BII1" s="97"/>
      <c r="BIJ1" s="97"/>
      <c r="BIK1" s="97"/>
      <c r="BIL1" s="97"/>
      <c r="BIM1" s="97"/>
      <c r="BIN1" s="97"/>
      <c r="BIO1" s="97"/>
      <c r="BIP1" s="97"/>
      <c r="BIX1" s="97"/>
      <c r="BIY1" s="97"/>
      <c r="BIZ1" s="97"/>
      <c r="BJA1" s="97"/>
      <c r="BJB1" s="97"/>
      <c r="BJC1" s="97"/>
      <c r="BJD1" s="97"/>
      <c r="BJE1" s="97"/>
      <c r="BJF1" s="97"/>
      <c r="BJG1" s="97"/>
      <c r="BJH1" s="97"/>
      <c r="BJI1" s="97"/>
      <c r="BJJ1" s="97"/>
      <c r="BJK1" s="97"/>
      <c r="BJL1" s="97"/>
      <c r="BJM1" s="97"/>
      <c r="BJN1" s="97"/>
      <c r="BJO1" s="97"/>
      <c r="BJP1" s="97"/>
      <c r="BJQ1" s="97"/>
      <c r="BJR1" s="97"/>
      <c r="BJS1" s="97"/>
      <c r="BJT1" s="97"/>
      <c r="BJU1" s="97"/>
      <c r="BJW1" s="97"/>
      <c r="BKG1" s="97"/>
      <c r="BKM1" s="97"/>
      <c r="BLC1" s="97"/>
      <c r="BLD1" s="97"/>
      <c r="BLE1" s="97"/>
      <c r="BLF1" s="97"/>
      <c r="BLG1" s="97"/>
      <c r="BLH1" s="97"/>
      <c r="BLI1" s="97"/>
      <c r="BLJ1" s="97"/>
      <c r="BLR1" s="97"/>
      <c r="BLS1" s="97"/>
      <c r="BLT1" s="97"/>
      <c r="BLU1" s="97"/>
      <c r="BLV1" s="97"/>
      <c r="BLW1" s="97"/>
      <c r="BLX1" s="97"/>
      <c r="BLY1" s="97"/>
      <c r="BLZ1" s="97"/>
      <c r="BMA1" s="97"/>
      <c r="BMB1" s="97"/>
      <c r="BMC1" s="97"/>
      <c r="BMD1" s="97"/>
      <c r="BME1" s="97"/>
      <c r="BMF1" s="97"/>
      <c r="BMG1" s="97"/>
      <c r="BMH1" s="97"/>
      <c r="BMI1" s="97"/>
      <c r="BMJ1" s="97"/>
      <c r="BMK1" s="97"/>
      <c r="BML1" s="97"/>
      <c r="BMM1" s="97"/>
      <c r="BMN1" s="97"/>
      <c r="BMO1" s="97"/>
      <c r="BMQ1" s="97"/>
      <c r="BNA1" s="97"/>
      <c r="BNG1" s="97"/>
      <c r="BNW1" s="97"/>
      <c r="BNX1" s="97"/>
      <c r="BNY1" s="97"/>
      <c r="BNZ1" s="97"/>
      <c r="BOA1" s="97"/>
      <c r="BOB1" s="97"/>
      <c r="BOC1" s="97"/>
      <c r="BOD1" s="97"/>
      <c r="BOL1" s="97"/>
      <c r="BOM1" s="97"/>
      <c r="BON1" s="97"/>
      <c r="BOO1" s="97"/>
      <c r="BOP1" s="97"/>
      <c r="BOQ1" s="97"/>
      <c r="BOR1" s="97"/>
      <c r="BOS1" s="97"/>
      <c r="BOT1" s="97"/>
      <c r="BOU1" s="97"/>
      <c r="BOV1" s="97"/>
      <c r="BOW1" s="97"/>
      <c r="BOX1" s="97"/>
      <c r="BOY1" s="97"/>
      <c r="BOZ1" s="97"/>
      <c r="BPA1" s="97"/>
      <c r="BPB1" s="97"/>
      <c r="BPC1" s="97"/>
      <c r="BPD1" s="97"/>
      <c r="BPE1" s="97"/>
      <c r="BPF1" s="97"/>
      <c r="BPG1" s="97"/>
      <c r="BPH1" s="97"/>
      <c r="BPI1" s="97"/>
      <c r="BPK1" s="97"/>
      <c r="BPU1" s="97"/>
      <c r="BQA1" s="97"/>
      <c r="BQQ1" s="97"/>
      <c r="BQR1" s="97"/>
      <c r="BQS1" s="97"/>
      <c r="BQT1" s="97"/>
      <c r="BQU1" s="97"/>
      <c r="BQV1" s="97"/>
      <c r="BQW1" s="97"/>
      <c r="BQX1" s="97"/>
      <c r="BRF1" s="97"/>
      <c r="BRG1" s="97"/>
      <c r="BRH1" s="97"/>
      <c r="BRI1" s="97"/>
      <c r="BRJ1" s="97"/>
      <c r="BRK1" s="97"/>
      <c r="BRL1" s="97"/>
      <c r="BRM1" s="97"/>
      <c r="BRN1" s="97"/>
      <c r="BRO1" s="97"/>
      <c r="BRP1" s="97"/>
      <c r="BRQ1" s="97"/>
      <c r="BRR1" s="97"/>
      <c r="BRS1" s="97"/>
      <c r="BRT1" s="97"/>
      <c r="BRU1" s="97"/>
      <c r="BRV1" s="97"/>
      <c r="BRW1" s="97"/>
      <c r="BRX1" s="97"/>
      <c r="BRY1" s="97"/>
      <c r="BRZ1" s="97"/>
      <c r="BSA1" s="97"/>
      <c r="BSB1" s="97"/>
      <c r="BSC1" s="97"/>
      <c r="BSE1" s="97"/>
      <c r="BSO1" s="97"/>
      <c r="BSU1" s="97"/>
      <c r="BTK1" s="97"/>
      <c r="BTL1" s="97"/>
      <c r="BTM1" s="97"/>
      <c r="BTN1" s="97"/>
      <c r="BTO1" s="97"/>
      <c r="BTP1" s="97"/>
      <c r="BTQ1" s="97"/>
      <c r="BTR1" s="97"/>
      <c r="BTZ1" s="97"/>
      <c r="BUA1" s="97"/>
      <c r="BUB1" s="97"/>
      <c r="BUC1" s="97"/>
      <c r="BUD1" s="97"/>
      <c r="BUE1" s="97"/>
      <c r="BUF1" s="97"/>
      <c r="BUG1" s="97"/>
      <c r="BUH1" s="97"/>
      <c r="BUI1" s="97"/>
      <c r="BUJ1" s="97"/>
      <c r="BUK1" s="97"/>
      <c r="BUL1" s="97"/>
      <c r="BUM1" s="97"/>
      <c r="BUN1" s="97"/>
      <c r="BUO1" s="97"/>
      <c r="BUP1" s="97"/>
      <c r="BUQ1" s="97"/>
      <c r="BUR1" s="97"/>
      <c r="BUS1" s="97"/>
      <c r="BUT1" s="97"/>
      <c r="BUU1" s="97"/>
      <c r="BUV1" s="97"/>
      <c r="BUW1" s="97"/>
      <c r="BUY1" s="97"/>
      <c r="BVI1" s="97"/>
      <c r="BVO1" s="97"/>
      <c r="BWE1" s="97"/>
      <c r="BWF1" s="97"/>
      <c r="BWG1" s="97"/>
      <c r="BWH1" s="97"/>
      <c r="BWI1" s="97"/>
      <c r="BWJ1" s="97"/>
      <c r="BWK1" s="97"/>
      <c r="BWL1" s="97"/>
      <c r="BWT1" s="97"/>
      <c r="BWU1" s="97"/>
      <c r="BWV1" s="97"/>
      <c r="BWW1" s="97"/>
      <c r="BWX1" s="97"/>
      <c r="BWY1" s="97"/>
      <c r="BWZ1" s="97"/>
      <c r="BXA1" s="97"/>
      <c r="BXB1" s="97"/>
      <c r="BXC1" s="97"/>
      <c r="BXD1" s="97"/>
      <c r="BXE1" s="97"/>
      <c r="BXF1" s="97"/>
      <c r="BXG1" s="97"/>
      <c r="BXH1" s="97"/>
      <c r="BXI1" s="97"/>
      <c r="BXJ1" s="97"/>
      <c r="BXK1" s="97"/>
      <c r="BXL1" s="97"/>
      <c r="BXM1" s="97"/>
      <c r="BXN1" s="97"/>
      <c r="BXO1" s="97"/>
      <c r="BXP1" s="97"/>
      <c r="BXQ1" s="97"/>
      <c r="BXS1" s="97"/>
      <c r="BYC1" s="97"/>
      <c r="BYI1" s="97"/>
      <c r="BYY1" s="97"/>
      <c r="BYZ1" s="97"/>
      <c r="BZA1" s="97"/>
      <c r="BZB1" s="97"/>
      <c r="BZC1" s="97"/>
      <c r="BZD1" s="97"/>
      <c r="BZE1" s="97"/>
      <c r="BZF1" s="97"/>
      <c r="BZN1" s="97"/>
      <c r="BZO1" s="97"/>
      <c r="BZP1" s="97"/>
      <c r="BZQ1" s="97"/>
      <c r="BZR1" s="97"/>
      <c r="BZS1" s="97"/>
      <c r="BZT1" s="97"/>
      <c r="BZU1" s="97"/>
      <c r="BZV1" s="97"/>
      <c r="BZW1" s="97"/>
      <c r="BZX1" s="97"/>
      <c r="BZY1" s="97"/>
      <c r="BZZ1" s="97"/>
      <c r="CAA1" s="97"/>
      <c r="CAB1" s="97"/>
      <c r="CAC1" s="97"/>
      <c r="CAD1" s="97"/>
      <c r="CAE1" s="97"/>
      <c r="CAF1" s="97"/>
      <c r="CAG1" s="97"/>
      <c r="CAH1" s="97"/>
      <c r="CAI1" s="97"/>
      <c r="CAJ1" s="97"/>
      <c r="CAK1" s="97"/>
      <c r="CAM1" s="97"/>
      <c r="CAW1" s="97"/>
      <c r="CBC1" s="97"/>
      <c r="CBS1" s="97"/>
      <c r="CBT1" s="97"/>
      <c r="CBU1" s="97"/>
      <c r="CBV1" s="97"/>
      <c r="CBW1" s="97"/>
      <c r="CBX1" s="97"/>
      <c r="CBY1" s="97"/>
      <c r="CBZ1" s="97"/>
      <c r="CCH1" s="97"/>
      <c r="CCI1" s="97"/>
      <c r="CCJ1" s="97"/>
      <c r="CCK1" s="97"/>
      <c r="CCL1" s="97"/>
      <c r="CCM1" s="97"/>
      <c r="CCN1" s="97"/>
      <c r="CCO1" s="97"/>
      <c r="CCP1" s="97"/>
      <c r="CCQ1" s="97"/>
      <c r="CCR1" s="97"/>
      <c r="CCS1" s="97"/>
      <c r="CCT1" s="97"/>
      <c r="CCU1" s="97"/>
      <c r="CCV1" s="97"/>
      <c r="CCW1" s="97"/>
      <c r="CCX1" s="97"/>
      <c r="CCY1" s="97"/>
      <c r="CCZ1" s="97"/>
      <c r="CDA1" s="97"/>
      <c r="CDB1" s="97"/>
      <c r="CDC1" s="97"/>
      <c r="CDD1" s="97"/>
      <c r="CDE1" s="97"/>
      <c r="CDG1" s="97"/>
      <c r="CDQ1" s="97"/>
      <c r="CDW1" s="97"/>
      <c r="CEM1" s="97"/>
      <c r="CEN1" s="97"/>
      <c r="CEO1" s="97"/>
      <c r="CEP1" s="97"/>
      <c r="CEQ1" s="97"/>
      <c r="CER1" s="97"/>
      <c r="CES1" s="97"/>
      <c r="CET1" s="97"/>
      <c r="CFB1" s="97"/>
      <c r="CFC1" s="97"/>
      <c r="CFD1" s="97"/>
      <c r="CFE1" s="97"/>
      <c r="CFF1" s="97"/>
      <c r="CFG1" s="97"/>
      <c r="CFH1" s="97"/>
      <c r="CFI1" s="97"/>
      <c r="CFJ1" s="97"/>
      <c r="CFK1" s="97"/>
      <c r="CFL1" s="97"/>
      <c r="CFM1" s="97"/>
      <c r="CFN1" s="97"/>
      <c r="CFO1" s="97"/>
      <c r="CFP1" s="97"/>
      <c r="CFQ1" s="97"/>
      <c r="CFR1" s="97"/>
      <c r="CFS1" s="97"/>
      <c r="CFT1" s="97"/>
      <c r="CFU1" s="97"/>
      <c r="CFV1" s="97"/>
      <c r="CFW1" s="97"/>
      <c r="CFX1" s="97"/>
      <c r="CFY1" s="97"/>
      <c r="CGA1" s="97"/>
      <c r="CGK1" s="97"/>
      <c r="CGQ1" s="97"/>
      <c r="CHG1" s="97"/>
      <c r="CHH1" s="97"/>
      <c r="CHI1" s="97"/>
      <c r="CHJ1" s="97"/>
      <c r="CHK1" s="97"/>
      <c r="CHL1" s="97"/>
      <c r="CHM1" s="97"/>
      <c r="CHN1" s="97"/>
      <c r="CHV1" s="97"/>
      <c r="CHW1" s="97"/>
      <c r="CHX1" s="97"/>
      <c r="CHY1" s="97"/>
      <c r="CHZ1" s="97"/>
      <c r="CIA1" s="97"/>
      <c r="CIB1" s="97"/>
      <c r="CIC1" s="97"/>
      <c r="CID1" s="97"/>
      <c r="CIE1" s="97"/>
      <c r="CIF1" s="97"/>
      <c r="CIG1" s="97"/>
      <c r="CIH1" s="97"/>
      <c r="CII1" s="97"/>
      <c r="CIJ1" s="97"/>
      <c r="CIK1" s="97"/>
      <c r="CIL1" s="97"/>
      <c r="CIM1" s="97"/>
      <c r="CIN1" s="97"/>
      <c r="CIO1" s="97"/>
      <c r="CIP1" s="97"/>
      <c r="CIQ1" s="97"/>
      <c r="CIR1" s="97"/>
      <c r="CIS1" s="97"/>
      <c r="CIU1" s="97"/>
      <c r="CJE1" s="97"/>
      <c r="CJK1" s="97"/>
      <c r="CKA1" s="97"/>
      <c r="CKB1" s="97"/>
      <c r="CKC1" s="97"/>
      <c r="CKD1" s="97"/>
      <c r="CKE1" s="97"/>
      <c r="CKF1" s="97"/>
      <c r="CKG1" s="97"/>
      <c r="CKH1" s="97"/>
      <c r="CKP1" s="97"/>
      <c r="CKQ1" s="97"/>
      <c r="CKR1" s="97"/>
      <c r="CKS1" s="97"/>
      <c r="CKT1" s="97"/>
      <c r="CKU1" s="97"/>
      <c r="CKV1" s="97"/>
      <c r="CKW1" s="97"/>
      <c r="CKX1" s="97"/>
      <c r="CKY1" s="97"/>
      <c r="CKZ1" s="97"/>
      <c r="CLA1" s="97"/>
      <c r="CLB1" s="97"/>
      <c r="CLC1" s="97"/>
      <c r="CLD1" s="97"/>
      <c r="CLE1" s="97"/>
      <c r="CLF1" s="97"/>
      <c r="CLG1" s="97"/>
      <c r="CLH1" s="97"/>
      <c r="CLI1" s="97"/>
      <c r="CLJ1" s="97"/>
      <c r="CLK1" s="97"/>
      <c r="CLL1" s="97"/>
      <c r="CLM1" s="97"/>
      <c r="CLO1" s="97"/>
      <c r="CLY1" s="97"/>
      <c r="CME1" s="97"/>
      <c r="CMU1" s="97"/>
      <c r="CMV1" s="97"/>
      <c r="CMW1" s="97"/>
      <c r="CMX1" s="97"/>
      <c r="CMY1" s="97"/>
      <c r="CMZ1" s="97"/>
      <c r="CNA1" s="97"/>
      <c r="CNB1" s="97"/>
      <c r="CNJ1" s="97"/>
      <c r="CNK1" s="97"/>
      <c r="CNL1" s="97"/>
      <c r="CNM1" s="97"/>
      <c r="CNN1" s="97"/>
      <c r="CNO1" s="97"/>
      <c r="CNP1" s="97"/>
      <c r="CNQ1" s="97"/>
      <c r="CNR1" s="97"/>
      <c r="CNS1" s="97"/>
      <c r="CNT1" s="97"/>
      <c r="CNU1" s="97"/>
      <c r="CNV1" s="97"/>
      <c r="CNW1" s="97"/>
      <c r="CNX1" s="97"/>
      <c r="CNY1" s="97"/>
      <c r="CNZ1" s="97"/>
      <c r="COA1" s="97"/>
      <c r="COB1" s="97"/>
      <c r="COC1" s="97"/>
      <c r="COD1" s="97"/>
      <c r="COE1" s="97"/>
      <c r="COF1" s="97"/>
      <c r="COG1" s="97"/>
      <c r="COI1" s="97"/>
      <c r="COS1" s="97"/>
      <c r="COY1" s="97"/>
      <c r="CPO1" s="97"/>
      <c r="CPP1" s="97"/>
      <c r="CPQ1" s="97"/>
      <c r="CPR1" s="97"/>
      <c r="CPS1" s="97"/>
      <c r="CPT1" s="97"/>
      <c r="CPU1" s="97"/>
      <c r="CPV1" s="97"/>
      <c r="CQD1" s="97"/>
      <c r="CQE1" s="97"/>
      <c r="CQF1" s="97"/>
      <c r="CQG1" s="97"/>
      <c r="CQH1" s="97"/>
      <c r="CQI1" s="97"/>
      <c r="CQJ1" s="97"/>
      <c r="CQK1" s="97"/>
      <c r="CQL1" s="97"/>
      <c r="CQM1" s="97"/>
      <c r="CQN1" s="97"/>
      <c r="CQO1" s="97"/>
      <c r="CQP1" s="97"/>
      <c r="CQQ1" s="97"/>
      <c r="CQR1" s="97"/>
      <c r="CQS1" s="97"/>
      <c r="CQT1" s="97"/>
      <c r="CQU1" s="97"/>
      <c r="CQV1" s="97"/>
      <c r="CQW1" s="97"/>
      <c r="CQX1" s="97"/>
      <c r="CQY1" s="97"/>
      <c r="CQZ1" s="97"/>
      <c r="CRA1" s="97"/>
      <c r="CRC1" s="97"/>
      <c r="CRM1" s="97"/>
      <c r="CRS1" s="97"/>
      <c r="CSI1" s="97"/>
      <c r="CSJ1" s="97"/>
      <c r="CSK1" s="97"/>
      <c r="CSL1" s="97"/>
      <c r="CSM1" s="97"/>
      <c r="CSN1" s="97"/>
      <c r="CSO1" s="97"/>
      <c r="CSP1" s="97"/>
      <c r="CSX1" s="97"/>
      <c r="CSY1" s="97"/>
      <c r="CSZ1" s="97"/>
      <c r="CTA1" s="97"/>
      <c r="CTB1" s="97"/>
      <c r="CTC1" s="97"/>
      <c r="CTD1" s="97"/>
      <c r="CTE1" s="97"/>
      <c r="CTF1" s="97"/>
      <c r="CTG1" s="97"/>
      <c r="CTH1" s="97"/>
      <c r="CTI1" s="97"/>
      <c r="CTJ1" s="97"/>
      <c r="CTK1" s="97"/>
      <c r="CTL1" s="97"/>
      <c r="CTM1" s="97"/>
      <c r="CTN1" s="97"/>
      <c r="CTO1" s="97"/>
      <c r="CTP1" s="97"/>
      <c r="CTQ1" s="97"/>
      <c r="CTR1" s="97"/>
      <c r="CTS1" s="97"/>
      <c r="CTT1" s="97"/>
      <c r="CTU1" s="97"/>
      <c r="CTW1" s="97"/>
      <c r="CUG1" s="97"/>
      <c r="CUM1" s="97"/>
      <c r="CVC1" s="97"/>
      <c r="CVD1" s="97"/>
      <c r="CVE1" s="97"/>
      <c r="CVF1" s="97"/>
      <c r="CVG1" s="97"/>
      <c r="CVH1" s="97"/>
      <c r="CVI1" s="97"/>
      <c r="CVJ1" s="97"/>
      <c r="CVR1" s="97"/>
      <c r="CVS1" s="97"/>
      <c r="CVT1" s="97"/>
      <c r="CVU1" s="97"/>
      <c r="CVV1" s="97"/>
      <c r="CVW1" s="97"/>
      <c r="CVX1" s="97"/>
      <c r="CVY1" s="97"/>
      <c r="CVZ1" s="97"/>
      <c r="CWA1" s="97"/>
      <c r="CWB1" s="97"/>
      <c r="CWC1" s="97"/>
      <c r="CWD1" s="97"/>
      <c r="CWE1" s="97"/>
      <c r="CWF1" s="97"/>
      <c r="CWG1" s="97"/>
      <c r="CWH1" s="97"/>
      <c r="CWI1" s="97"/>
      <c r="CWJ1" s="97"/>
      <c r="CWK1" s="97"/>
      <c r="CWL1" s="97"/>
      <c r="CWM1" s="97"/>
      <c r="CWN1" s="97"/>
      <c r="CWO1" s="97"/>
      <c r="CWQ1" s="97"/>
      <c r="CXA1" s="97"/>
      <c r="CXG1" s="97"/>
      <c r="CXW1" s="97"/>
      <c r="CXX1" s="97"/>
      <c r="CXY1" s="97"/>
      <c r="CXZ1" s="97"/>
      <c r="CYA1" s="97"/>
      <c r="CYB1" s="97"/>
      <c r="CYC1" s="97"/>
      <c r="CYD1" s="97"/>
      <c r="CYL1" s="97"/>
      <c r="CYM1" s="97"/>
      <c r="CYN1" s="97"/>
      <c r="CYO1" s="97"/>
      <c r="CYP1" s="97"/>
      <c r="CYQ1" s="97"/>
      <c r="CYR1" s="97"/>
      <c r="CYS1" s="97"/>
      <c r="CYT1" s="97"/>
      <c r="CYU1" s="97"/>
      <c r="CYV1" s="97"/>
      <c r="CYW1" s="97"/>
      <c r="CYX1" s="97"/>
      <c r="CYY1" s="97"/>
      <c r="CYZ1" s="97"/>
      <c r="CZA1" s="97"/>
      <c r="CZB1" s="97"/>
      <c r="CZC1" s="97"/>
      <c r="CZD1" s="97"/>
      <c r="CZE1" s="97"/>
      <c r="CZF1" s="97"/>
      <c r="CZG1" s="97"/>
      <c r="CZH1" s="97"/>
      <c r="CZI1" s="97"/>
      <c r="CZK1" s="97"/>
      <c r="CZU1" s="97"/>
      <c r="DAA1" s="97"/>
      <c r="DAQ1" s="97"/>
      <c r="DAR1" s="97"/>
      <c r="DAS1" s="97"/>
      <c r="DAT1" s="97"/>
      <c r="DAU1" s="97"/>
      <c r="DAV1" s="97"/>
      <c r="DAW1" s="97"/>
      <c r="DAX1" s="97"/>
      <c r="DBF1" s="97"/>
      <c r="DBG1" s="97"/>
      <c r="DBH1" s="97"/>
      <c r="DBI1" s="97"/>
      <c r="DBJ1" s="97"/>
      <c r="DBK1" s="97"/>
      <c r="DBL1" s="97"/>
      <c r="DBM1" s="97"/>
      <c r="DBN1" s="97"/>
      <c r="DBO1" s="97"/>
      <c r="DBP1" s="97"/>
      <c r="DBQ1" s="97"/>
      <c r="DBR1" s="97"/>
      <c r="DBS1" s="97"/>
      <c r="DBT1" s="97"/>
      <c r="DBU1" s="97"/>
      <c r="DBV1" s="97"/>
      <c r="DBW1" s="97"/>
      <c r="DBX1" s="97"/>
      <c r="DBY1" s="97"/>
      <c r="DBZ1" s="97"/>
      <c r="DCA1" s="97"/>
      <c r="DCB1" s="97"/>
      <c r="DCC1" s="97"/>
      <c r="DCE1" s="97"/>
      <c r="DCO1" s="97"/>
      <c r="DCU1" s="97"/>
      <c r="DDK1" s="97"/>
      <c r="DDL1" s="97"/>
      <c r="DDM1" s="97"/>
      <c r="DDN1" s="97"/>
      <c r="DDO1" s="97"/>
      <c r="DDP1" s="97"/>
      <c r="DDQ1" s="97"/>
      <c r="DDR1" s="97"/>
      <c r="DDZ1" s="97"/>
      <c r="DEA1" s="97"/>
      <c r="DEB1" s="97"/>
      <c r="DEC1" s="97"/>
      <c r="DED1" s="97"/>
      <c r="DEE1" s="97"/>
      <c r="DEF1" s="97"/>
      <c r="DEG1" s="97"/>
      <c r="DEH1" s="97"/>
      <c r="DEI1" s="97"/>
      <c r="DEJ1" s="97"/>
      <c r="DEK1" s="97"/>
      <c r="DEL1" s="97"/>
      <c r="DEM1" s="97"/>
      <c r="DEN1" s="97"/>
      <c r="DEO1" s="97"/>
      <c r="DEP1" s="97"/>
      <c r="DEQ1" s="97"/>
      <c r="DER1" s="97"/>
      <c r="DES1" s="97"/>
      <c r="DET1" s="97"/>
      <c r="DEU1" s="97"/>
      <c r="DEV1" s="97"/>
      <c r="DEW1" s="97"/>
      <c r="DEY1" s="97"/>
      <c r="DFI1" s="97"/>
      <c r="DFO1" s="97"/>
      <c r="DGE1" s="97"/>
      <c r="DGF1" s="97"/>
      <c r="DGG1" s="97"/>
      <c r="DGH1" s="97"/>
      <c r="DGI1" s="97"/>
      <c r="DGJ1" s="97"/>
      <c r="DGK1" s="97"/>
      <c r="DGL1" s="97"/>
      <c r="DGT1" s="97"/>
      <c r="DGU1" s="97"/>
      <c r="DGV1" s="97"/>
      <c r="DGW1" s="97"/>
      <c r="DGX1" s="97"/>
      <c r="DGY1" s="97"/>
      <c r="DGZ1" s="97"/>
      <c r="DHA1" s="97"/>
      <c r="DHB1" s="97"/>
      <c r="DHC1" s="97"/>
      <c r="DHD1" s="97"/>
      <c r="DHE1" s="97"/>
      <c r="DHF1" s="97"/>
      <c r="DHG1" s="97"/>
      <c r="DHH1" s="97"/>
      <c r="DHI1" s="97"/>
      <c r="DHJ1" s="97"/>
      <c r="DHK1" s="97"/>
      <c r="DHL1" s="97"/>
      <c r="DHM1" s="97"/>
      <c r="DHN1" s="97"/>
      <c r="DHO1" s="97"/>
      <c r="DHP1" s="97"/>
      <c r="DHQ1" s="97"/>
      <c r="DHS1" s="97"/>
      <c r="DIC1" s="97"/>
      <c r="DII1" s="97"/>
      <c r="DIY1" s="97"/>
      <c r="DIZ1" s="97"/>
      <c r="DJA1" s="97"/>
      <c r="DJB1" s="97"/>
      <c r="DJC1" s="97"/>
      <c r="DJD1" s="97"/>
      <c r="DJE1" s="97"/>
      <c r="DJF1" s="97"/>
      <c r="DJN1" s="97"/>
      <c r="DJO1" s="97"/>
      <c r="DJP1" s="97"/>
      <c r="DJQ1" s="97"/>
      <c r="DJR1" s="97"/>
      <c r="DJS1" s="97"/>
      <c r="DJT1" s="97"/>
      <c r="DJU1" s="97"/>
      <c r="DJV1" s="97"/>
      <c r="DJW1" s="97"/>
      <c r="DJX1" s="97"/>
      <c r="DJY1" s="97"/>
      <c r="DJZ1" s="97"/>
      <c r="DKA1" s="97"/>
      <c r="DKB1" s="97"/>
      <c r="DKC1" s="97"/>
      <c r="DKD1" s="97"/>
      <c r="DKE1" s="97"/>
      <c r="DKF1" s="97"/>
      <c r="DKG1" s="97"/>
      <c r="DKH1" s="97"/>
      <c r="DKI1" s="97"/>
      <c r="DKJ1" s="97"/>
      <c r="DKK1" s="97"/>
      <c r="DKM1" s="97"/>
      <c r="DKW1" s="97"/>
      <c r="DLC1" s="97"/>
      <c r="DLS1" s="97"/>
      <c r="DLT1" s="97"/>
      <c r="DLU1" s="97"/>
      <c r="DLV1" s="97"/>
      <c r="DLW1" s="97"/>
      <c r="DLX1" s="97"/>
      <c r="DLY1" s="97"/>
      <c r="DLZ1" s="97"/>
      <c r="DMH1" s="97"/>
      <c r="DMI1" s="97"/>
      <c r="DMJ1" s="97"/>
      <c r="DMK1" s="97"/>
      <c r="DML1" s="97"/>
      <c r="DMM1" s="97"/>
      <c r="DMN1" s="97"/>
      <c r="DMO1" s="97"/>
      <c r="DMP1" s="97"/>
      <c r="DMQ1" s="97"/>
      <c r="DMR1" s="97"/>
      <c r="DMS1" s="97"/>
      <c r="DMT1" s="97"/>
      <c r="DMU1" s="97"/>
      <c r="DMV1" s="97"/>
      <c r="DMW1" s="97"/>
      <c r="DMX1" s="97"/>
      <c r="DMY1" s="97"/>
      <c r="DMZ1" s="97"/>
      <c r="DNA1" s="97"/>
      <c r="DNB1" s="97"/>
      <c r="DNC1" s="97"/>
      <c r="DND1" s="97"/>
      <c r="DNE1" s="97"/>
      <c r="DNG1" s="97"/>
      <c r="DNQ1" s="97"/>
      <c r="DNW1" s="97"/>
      <c r="DOM1" s="97"/>
      <c r="DON1" s="97"/>
      <c r="DOO1" s="97"/>
      <c r="DOP1" s="97"/>
      <c r="DOQ1" s="97"/>
      <c r="DOR1" s="97"/>
      <c r="DOS1" s="97"/>
      <c r="DOT1" s="97"/>
      <c r="DPB1" s="97"/>
      <c r="DPC1" s="97"/>
      <c r="DPD1" s="97"/>
      <c r="DPE1" s="97"/>
      <c r="DPF1" s="97"/>
      <c r="DPG1" s="97"/>
      <c r="DPH1" s="97"/>
      <c r="DPI1" s="97"/>
      <c r="DPJ1" s="97"/>
      <c r="DPK1" s="97"/>
      <c r="DPL1" s="97"/>
      <c r="DPM1" s="97"/>
      <c r="DPN1" s="97"/>
      <c r="DPO1" s="97"/>
      <c r="DPP1" s="97"/>
      <c r="DPQ1" s="97"/>
      <c r="DPR1" s="97"/>
      <c r="DPS1" s="97"/>
      <c r="DPT1" s="97"/>
      <c r="DPU1" s="97"/>
      <c r="DPV1" s="97"/>
      <c r="DPW1" s="97"/>
      <c r="DPX1" s="97"/>
      <c r="DPY1" s="97"/>
      <c r="DQA1" s="97"/>
      <c r="DQK1" s="97"/>
      <c r="DQQ1" s="97"/>
      <c r="DRG1" s="97"/>
      <c r="DRH1" s="97"/>
      <c r="DRI1" s="97"/>
      <c r="DRJ1" s="97"/>
      <c r="DRK1" s="97"/>
      <c r="DRL1" s="97"/>
      <c r="DRM1" s="97"/>
      <c r="DRN1" s="97"/>
      <c r="DRV1" s="97"/>
      <c r="DRW1" s="97"/>
      <c r="DRX1" s="97"/>
      <c r="DRY1" s="97"/>
      <c r="DRZ1" s="97"/>
      <c r="DSA1" s="97"/>
      <c r="DSB1" s="97"/>
      <c r="DSC1" s="97"/>
      <c r="DSD1" s="97"/>
      <c r="DSE1" s="97"/>
      <c r="DSF1" s="97"/>
      <c r="DSG1" s="97"/>
      <c r="DSH1" s="97"/>
      <c r="DSI1" s="97"/>
      <c r="DSJ1" s="97"/>
      <c r="DSK1" s="97"/>
      <c r="DSL1" s="97"/>
      <c r="DSM1" s="97"/>
      <c r="DSN1" s="97"/>
      <c r="DSO1" s="97"/>
      <c r="DSP1" s="97"/>
      <c r="DSQ1" s="97"/>
      <c r="DSR1" s="97"/>
      <c r="DSS1" s="97"/>
      <c r="DSU1" s="97"/>
      <c r="DTE1" s="97"/>
      <c r="DTK1" s="97"/>
      <c r="DUA1" s="97"/>
      <c r="DUB1" s="97"/>
      <c r="DUC1" s="97"/>
      <c r="DUD1" s="97"/>
      <c r="DUE1" s="97"/>
      <c r="DUF1" s="97"/>
      <c r="DUG1" s="97"/>
      <c r="DUH1" s="97"/>
      <c r="DUP1" s="97"/>
      <c r="DUQ1" s="97"/>
      <c r="DUR1" s="97"/>
      <c r="DUS1" s="97"/>
      <c r="DUT1" s="97"/>
      <c r="DUU1" s="97"/>
      <c r="DUV1" s="97"/>
      <c r="DUW1" s="97"/>
      <c r="DUX1" s="97"/>
      <c r="DUY1" s="97"/>
      <c r="DUZ1" s="97"/>
      <c r="DVA1" s="97"/>
      <c r="DVB1" s="97"/>
      <c r="DVC1" s="97"/>
      <c r="DVD1" s="97"/>
      <c r="DVE1" s="97"/>
      <c r="DVF1" s="97"/>
      <c r="DVG1" s="97"/>
      <c r="DVH1" s="97"/>
      <c r="DVI1" s="97"/>
      <c r="DVJ1" s="97"/>
      <c r="DVK1" s="97"/>
      <c r="DVL1" s="97"/>
      <c r="DVM1" s="97"/>
      <c r="DVO1" s="97"/>
      <c r="DVY1" s="97"/>
      <c r="DWE1" s="97"/>
      <c r="DWU1" s="97"/>
      <c r="DWV1" s="97"/>
      <c r="DWW1" s="97"/>
      <c r="DWX1" s="97"/>
      <c r="DWY1" s="97"/>
      <c r="DWZ1" s="97"/>
      <c r="DXA1" s="97"/>
      <c r="DXB1" s="97"/>
      <c r="DXJ1" s="97"/>
      <c r="DXK1" s="97"/>
      <c r="DXL1" s="97"/>
      <c r="DXM1" s="97"/>
      <c r="DXN1" s="97"/>
      <c r="DXO1" s="97"/>
      <c r="DXP1" s="97"/>
      <c r="DXQ1" s="97"/>
      <c r="DXR1" s="97"/>
      <c r="DXS1" s="97"/>
      <c r="DXT1" s="97"/>
      <c r="DXU1" s="97"/>
      <c r="DXV1" s="97"/>
      <c r="DXW1" s="97"/>
      <c r="DXX1" s="97"/>
      <c r="DXY1" s="97"/>
      <c r="DXZ1" s="97"/>
      <c r="DYA1" s="97"/>
      <c r="DYB1" s="97"/>
      <c r="DYC1" s="97"/>
      <c r="DYD1" s="97"/>
      <c r="DYE1" s="97"/>
      <c r="DYF1" s="97"/>
      <c r="DYG1" s="97"/>
      <c r="DYI1" s="97"/>
      <c r="DYS1" s="97"/>
      <c r="DYY1" s="97"/>
      <c r="DZO1" s="97"/>
      <c r="DZP1" s="97"/>
      <c r="DZQ1" s="97"/>
      <c r="DZR1" s="97"/>
      <c r="DZS1" s="97"/>
      <c r="DZT1" s="97"/>
      <c r="DZU1" s="97"/>
      <c r="DZV1" s="97"/>
      <c r="EAD1" s="97"/>
      <c r="EAE1" s="97"/>
      <c r="EAF1" s="97"/>
      <c r="EAG1" s="97"/>
      <c r="EAH1" s="97"/>
      <c r="EAI1" s="97"/>
      <c r="EAJ1" s="97"/>
      <c r="EAK1" s="97"/>
      <c r="EAL1" s="97"/>
      <c r="EAM1" s="97"/>
      <c r="EAN1" s="97"/>
      <c r="EAO1" s="97"/>
      <c r="EAP1" s="97"/>
      <c r="EAQ1" s="97"/>
      <c r="EAR1" s="97"/>
      <c r="EAS1" s="97"/>
      <c r="EAT1" s="97"/>
      <c r="EAU1" s="97"/>
      <c r="EAV1" s="97"/>
      <c r="EAW1" s="97"/>
      <c r="EAX1" s="97"/>
      <c r="EAY1" s="97"/>
      <c r="EAZ1" s="97"/>
      <c r="EBA1" s="97"/>
      <c r="EBC1" s="97"/>
      <c r="EBM1" s="97"/>
      <c r="EBS1" s="97"/>
      <c r="ECI1" s="97"/>
      <c r="ECJ1" s="97"/>
      <c r="ECK1" s="97"/>
      <c r="ECL1" s="97"/>
      <c r="ECM1" s="97"/>
      <c r="ECN1" s="97"/>
      <c r="ECO1" s="97"/>
      <c r="ECP1" s="97"/>
      <c r="ECX1" s="97"/>
      <c r="ECY1" s="97"/>
      <c r="ECZ1" s="97"/>
      <c r="EDA1" s="97"/>
      <c r="EDB1" s="97"/>
      <c r="EDC1" s="97"/>
      <c r="EDD1" s="97"/>
      <c r="EDE1" s="97"/>
      <c r="EDF1" s="97"/>
      <c r="EDG1" s="97"/>
      <c r="EDH1" s="97"/>
      <c r="EDI1" s="97"/>
      <c r="EDJ1" s="97"/>
      <c r="EDK1" s="97"/>
      <c r="EDL1" s="97"/>
      <c r="EDM1" s="97"/>
      <c r="EDN1" s="97"/>
      <c r="EDO1" s="97"/>
      <c r="EDP1" s="97"/>
      <c r="EDQ1" s="97"/>
      <c r="EDR1" s="97"/>
      <c r="EDS1" s="97"/>
      <c r="EDT1" s="97"/>
      <c r="EDU1" s="97"/>
      <c r="EDW1" s="97"/>
      <c r="EEG1" s="97"/>
      <c r="EEM1" s="97"/>
      <c r="EFC1" s="97"/>
      <c r="EFD1" s="97"/>
      <c r="EFE1" s="97"/>
      <c r="EFF1" s="97"/>
      <c r="EFG1" s="97"/>
      <c r="EFH1" s="97"/>
      <c r="EFI1" s="97"/>
      <c r="EFJ1" s="97"/>
      <c r="EFR1" s="97"/>
      <c r="EFS1" s="97"/>
      <c r="EFT1" s="97"/>
      <c r="EFU1" s="97"/>
      <c r="EFV1" s="97"/>
      <c r="EFW1" s="97"/>
      <c r="EFX1" s="97"/>
      <c r="EFY1" s="97"/>
      <c r="EFZ1" s="97"/>
      <c r="EGA1" s="97"/>
      <c r="EGB1" s="97"/>
      <c r="EGC1" s="97"/>
      <c r="EGD1" s="97"/>
      <c r="EGE1" s="97"/>
      <c r="EGF1" s="97"/>
      <c r="EGG1" s="97"/>
      <c r="EGH1" s="97"/>
      <c r="EGI1" s="97"/>
      <c r="EGJ1" s="97"/>
      <c r="EGK1" s="97"/>
      <c r="EGL1" s="97"/>
      <c r="EGM1" s="97"/>
      <c r="EGN1" s="97"/>
      <c r="EGO1" s="97"/>
      <c r="EGQ1" s="97"/>
      <c r="EHA1" s="97"/>
      <c r="EHG1" s="97"/>
      <c r="EHW1" s="97"/>
      <c r="EHX1" s="97"/>
      <c r="EHY1" s="97"/>
      <c r="EHZ1" s="97"/>
      <c r="EIA1" s="97"/>
      <c r="EIB1" s="97"/>
      <c r="EIC1" s="97"/>
      <c r="EID1" s="97"/>
      <c r="EIL1" s="97"/>
      <c r="EIM1" s="97"/>
      <c r="EIN1" s="97"/>
      <c r="EIO1" s="97"/>
      <c r="EIP1" s="97"/>
      <c r="EIQ1" s="97"/>
      <c r="EIR1" s="97"/>
      <c r="EIS1" s="97"/>
      <c r="EIT1" s="97"/>
      <c r="EIU1" s="97"/>
      <c r="EIV1" s="97"/>
      <c r="EIW1" s="97"/>
      <c r="EIX1" s="97"/>
      <c r="EIY1" s="97"/>
      <c r="EIZ1" s="97"/>
      <c r="EJA1" s="97"/>
      <c r="EJB1" s="97"/>
      <c r="EJC1" s="97"/>
      <c r="EJD1" s="97"/>
      <c r="EJE1" s="97"/>
      <c r="EJF1" s="97"/>
      <c r="EJG1" s="97"/>
      <c r="EJH1" s="97"/>
      <c r="EJI1" s="97"/>
      <c r="EJK1" s="97"/>
      <c r="EJU1" s="97"/>
      <c r="EKA1" s="97"/>
      <c r="EKQ1" s="97"/>
      <c r="EKR1" s="97"/>
      <c r="EKS1" s="97"/>
      <c r="EKT1" s="97"/>
      <c r="EKU1" s="97"/>
      <c r="EKV1" s="97"/>
      <c r="EKW1" s="97"/>
      <c r="EKX1" s="97"/>
      <c r="ELF1" s="97"/>
      <c r="ELG1" s="97"/>
      <c r="ELH1" s="97"/>
      <c r="ELI1" s="97"/>
      <c r="ELJ1" s="97"/>
      <c r="ELK1" s="97"/>
      <c r="ELL1" s="97"/>
      <c r="ELM1" s="97"/>
      <c r="ELN1" s="97"/>
      <c r="ELO1" s="97"/>
      <c r="ELP1" s="97"/>
      <c r="ELQ1" s="97"/>
      <c r="ELR1" s="97"/>
      <c r="ELS1" s="97"/>
      <c r="ELT1" s="97"/>
      <c r="ELU1" s="97"/>
      <c r="ELV1" s="97"/>
      <c r="ELW1" s="97"/>
      <c r="ELX1" s="97"/>
      <c r="ELY1" s="97"/>
      <c r="ELZ1" s="97"/>
      <c r="EMA1" s="97"/>
      <c r="EMB1" s="97"/>
      <c r="EMC1" s="97"/>
      <c r="EME1" s="97"/>
      <c r="EMO1" s="97"/>
      <c r="EMU1" s="97"/>
      <c r="ENK1" s="97"/>
      <c r="ENL1" s="97"/>
      <c r="ENM1" s="97"/>
      <c r="ENN1" s="97"/>
      <c r="ENO1" s="97"/>
      <c r="ENP1" s="97"/>
      <c r="ENQ1" s="97"/>
      <c r="ENR1" s="97"/>
      <c r="ENZ1" s="97"/>
      <c r="EOA1" s="97"/>
      <c r="EOB1" s="97"/>
      <c r="EOC1" s="97"/>
      <c r="EOD1" s="97"/>
      <c r="EOE1" s="97"/>
      <c r="EOF1" s="97"/>
      <c r="EOG1" s="97"/>
      <c r="EOH1" s="97"/>
      <c r="EOI1" s="97"/>
      <c r="EOJ1" s="97"/>
      <c r="EOK1" s="97"/>
      <c r="EOL1" s="97"/>
      <c r="EOM1" s="97"/>
      <c r="EON1" s="97"/>
      <c r="EOO1" s="97"/>
      <c r="EOP1" s="97"/>
      <c r="EOQ1" s="97"/>
      <c r="EOR1" s="97"/>
      <c r="EOS1" s="97"/>
      <c r="EOT1" s="97"/>
      <c r="EOU1" s="97"/>
      <c r="EOV1" s="97"/>
      <c r="EOW1" s="97"/>
      <c r="EOY1" s="97"/>
      <c r="EPI1" s="97"/>
      <c r="EPO1" s="97"/>
      <c r="EQE1" s="97"/>
      <c r="EQF1" s="97"/>
      <c r="EQG1" s="97"/>
      <c r="EQH1" s="97"/>
      <c r="EQI1" s="97"/>
      <c r="EQJ1" s="97"/>
      <c r="EQK1" s="97"/>
      <c r="EQL1" s="97"/>
      <c r="EQT1" s="97"/>
      <c r="EQU1" s="97"/>
      <c r="EQV1" s="97"/>
      <c r="EQW1" s="97"/>
      <c r="EQX1" s="97"/>
      <c r="EQY1" s="97"/>
      <c r="EQZ1" s="97"/>
      <c r="ERA1" s="97"/>
      <c r="ERB1" s="97"/>
      <c r="ERC1" s="97"/>
      <c r="ERD1" s="97"/>
      <c r="ERE1" s="97"/>
      <c r="ERF1" s="97"/>
      <c r="ERG1" s="97"/>
      <c r="ERH1" s="97"/>
      <c r="ERI1" s="97"/>
      <c r="ERJ1" s="97"/>
      <c r="ERK1" s="97"/>
      <c r="ERL1" s="97"/>
      <c r="ERM1" s="97"/>
      <c r="ERN1" s="97"/>
      <c r="ERO1" s="97"/>
      <c r="ERP1" s="97"/>
      <c r="ERQ1" s="97"/>
      <c r="ERS1" s="97"/>
      <c r="ESC1" s="97"/>
      <c r="ESI1" s="97"/>
      <c r="ESY1" s="97"/>
      <c r="ESZ1" s="97"/>
      <c r="ETA1" s="97"/>
      <c r="ETB1" s="97"/>
      <c r="ETC1" s="97"/>
      <c r="ETD1" s="97"/>
      <c r="ETE1" s="97"/>
      <c r="ETF1" s="97"/>
      <c r="ETN1" s="97"/>
      <c r="ETO1" s="97"/>
      <c r="ETP1" s="97"/>
      <c r="ETQ1" s="97"/>
      <c r="ETR1" s="97"/>
      <c r="ETS1" s="97"/>
      <c r="ETT1" s="97"/>
      <c r="ETU1" s="97"/>
      <c r="ETV1" s="97"/>
      <c r="ETW1" s="97"/>
      <c r="ETX1" s="97"/>
      <c r="ETY1" s="97"/>
      <c r="ETZ1" s="97"/>
      <c r="EUA1" s="97"/>
      <c r="EUB1" s="97"/>
      <c r="EUC1" s="97"/>
      <c r="EUD1" s="97"/>
      <c r="EUE1" s="97"/>
      <c r="EUF1" s="97"/>
      <c r="EUG1" s="97"/>
      <c r="EUH1" s="97"/>
      <c r="EUI1" s="97"/>
      <c r="EUJ1" s="97"/>
      <c r="EUK1" s="97"/>
      <c r="EUM1" s="97"/>
      <c r="EUW1" s="97"/>
      <c r="EVC1" s="97"/>
      <c r="EVS1" s="97"/>
      <c r="EVT1" s="97"/>
      <c r="EVU1" s="97"/>
      <c r="EVV1" s="97"/>
      <c r="EVW1" s="97"/>
      <c r="EVX1" s="97"/>
      <c r="EVY1" s="97"/>
      <c r="EVZ1" s="97"/>
      <c r="EWH1" s="97"/>
      <c r="EWI1" s="97"/>
      <c r="EWJ1" s="97"/>
      <c r="EWK1" s="97"/>
      <c r="EWL1" s="97"/>
      <c r="EWM1" s="97"/>
      <c r="EWN1" s="97"/>
      <c r="EWO1" s="97"/>
      <c r="EWP1" s="97"/>
      <c r="EWQ1" s="97"/>
      <c r="EWR1" s="97"/>
      <c r="EWS1" s="97"/>
      <c r="EWT1" s="97"/>
      <c r="EWU1" s="97"/>
      <c r="EWV1" s="97"/>
      <c r="EWW1" s="97"/>
      <c r="EWX1" s="97"/>
      <c r="EWY1" s="97"/>
      <c r="EWZ1" s="97"/>
      <c r="EXA1" s="97"/>
      <c r="EXB1" s="97"/>
      <c r="EXC1" s="97"/>
      <c r="EXD1" s="97"/>
      <c r="EXE1" s="97"/>
      <c r="EXG1" s="97"/>
      <c r="EXQ1" s="97"/>
      <c r="EXW1" s="97"/>
      <c r="EYM1" s="97"/>
      <c r="EYN1" s="97"/>
      <c r="EYO1" s="97"/>
      <c r="EYP1" s="97"/>
      <c r="EYQ1" s="97"/>
      <c r="EYR1" s="97"/>
      <c r="EYS1" s="97"/>
      <c r="EYT1" s="97"/>
      <c r="EZB1" s="97"/>
      <c r="EZC1" s="97"/>
      <c r="EZD1" s="97"/>
      <c r="EZE1" s="97"/>
      <c r="EZF1" s="97"/>
      <c r="EZG1" s="97"/>
      <c r="EZH1" s="97"/>
      <c r="EZI1" s="97"/>
      <c r="EZJ1" s="97"/>
      <c r="EZK1" s="97"/>
      <c r="EZL1" s="97"/>
      <c r="EZM1" s="97"/>
      <c r="EZN1" s="97"/>
      <c r="EZO1" s="97"/>
      <c r="EZP1" s="97"/>
      <c r="EZQ1" s="97"/>
      <c r="EZR1" s="97"/>
      <c r="EZS1" s="97"/>
      <c r="EZT1" s="97"/>
      <c r="EZU1" s="97"/>
      <c r="EZV1" s="97"/>
      <c r="EZW1" s="97"/>
      <c r="EZX1" s="97"/>
      <c r="EZY1" s="97"/>
      <c r="FAA1" s="97"/>
      <c r="FAK1" s="97"/>
      <c r="FAQ1" s="97"/>
      <c r="FBG1" s="97"/>
      <c r="FBH1" s="97"/>
      <c r="FBI1" s="97"/>
      <c r="FBJ1" s="97"/>
      <c r="FBK1" s="97"/>
      <c r="FBL1" s="97"/>
      <c r="FBM1" s="97"/>
      <c r="FBN1" s="97"/>
      <c r="FBV1" s="97"/>
      <c r="FBW1" s="97"/>
      <c r="FBX1" s="97"/>
      <c r="FBY1" s="97"/>
      <c r="FBZ1" s="97"/>
      <c r="FCA1" s="97"/>
      <c r="FCB1" s="97"/>
      <c r="FCC1" s="97"/>
      <c r="FCD1" s="97"/>
      <c r="FCE1" s="97"/>
      <c r="FCF1" s="97"/>
      <c r="FCG1" s="97"/>
      <c r="FCH1" s="97"/>
      <c r="FCI1" s="97"/>
      <c r="FCJ1" s="97"/>
      <c r="FCK1" s="97"/>
      <c r="FCL1" s="97"/>
      <c r="FCM1" s="97"/>
      <c r="FCN1" s="97"/>
      <c r="FCO1" s="97"/>
      <c r="FCP1" s="97"/>
      <c r="FCQ1" s="97"/>
      <c r="FCR1" s="97"/>
      <c r="FCS1" s="97"/>
      <c r="FCU1" s="97"/>
      <c r="FDE1" s="97"/>
      <c r="FDK1" s="97"/>
      <c r="FEA1" s="97"/>
      <c r="FEB1" s="97"/>
      <c r="FEC1" s="97"/>
      <c r="FED1" s="97"/>
      <c r="FEE1" s="97"/>
      <c r="FEF1" s="97"/>
      <c r="FEG1" s="97"/>
      <c r="FEH1" s="97"/>
      <c r="FEP1" s="97"/>
      <c r="FEQ1" s="97"/>
      <c r="FER1" s="97"/>
      <c r="FES1" s="97"/>
      <c r="FET1" s="97"/>
      <c r="FEU1" s="97"/>
      <c r="FEV1" s="97"/>
      <c r="FEW1" s="97"/>
      <c r="FEX1" s="97"/>
      <c r="FEY1" s="97"/>
      <c r="FEZ1" s="97"/>
      <c r="FFA1" s="97"/>
      <c r="FFB1" s="97"/>
      <c r="FFC1" s="97"/>
      <c r="FFD1" s="97"/>
      <c r="FFE1" s="97"/>
      <c r="FFF1" s="97"/>
      <c r="FFG1" s="97"/>
      <c r="FFH1" s="97"/>
      <c r="FFI1" s="97"/>
      <c r="FFJ1" s="97"/>
      <c r="FFK1" s="97"/>
      <c r="FFL1" s="97"/>
      <c r="FFM1" s="97"/>
      <c r="FFO1" s="97"/>
      <c r="FFY1" s="97"/>
      <c r="FGE1" s="97"/>
      <c r="FGU1" s="97"/>
      <c r="FGV1" s="97"/>
      <c r="FGW1" s="97"/>
      <c r="FGX1" s="97"/>
      <c r="FGY1" s="97"/>
      <c r="FGZ1" s="97"/>
      <c r="FHA1" s="97"/>
      <c r="FHB1" s="97"/>
      <c r="FHJ1" s="97"/>
      <c r="FHK1" s="97"/>
      <c r="FHL1" s="97"/>
      <c r="FHM1" s="97"/>
      <c r="FHN1" s="97"/>
      <c r="FHO1" s="97"/>
      <c r="FHP1" s="97"/>
      <c r="FHQ1" s="97"/>
      <c r="FHR1" s="97"/>
      <c r="FHS1" s="97"/>
      <c r="FHT1" s="97"/>
      <c r="FHU1" s="97"/>
      <c r="FHV1" s="97"/>
      <c r="FHW1" s="97"/>
      <c r="FHX1" s="97"/>
      <c r="FHY1" s="97"/>
      <c r="FHZ1" s="97"/>
      <c r="FIA1" s="97"/>
      <c r="FIB1" s="97"/>
      <c r="FIC1" s="97"/>
      <c r="FID1" s="97"/>
      <c r="FIE1" s="97"/>
      <c r="FIF1" s="97"/>
      <c r="FIG1" s="97"/>
      <c r="FII1" s="97"/>
      <c r="FIS1" s="97"/>
      <c r="FIY1" s="97"/>
      <c r="FJO1" s="97"/>
      <c r="FJP1" s="97"/>
      <c r="FJQ1" s="97"/>
      <c r="FJR1" s="97"/>
      <c r="FJS1" s="97"/>
      <c r="FJT1" s="97"/>
      <c r="FJU1" s="97"/>
      <c r="FJV1" s="97"/>
      <c r="FKD1" s="97"/>
      <c r="FKE1" s="97"/>
      <c r="FKF1" s="97"/>
      <c r="FKG1" s="97"/>
      <c r="FKH1" s="97"/>
      <c r="FKI1" s="97"/>
      <c r="FKJ1" s="97"/>
      <c r="FKK1" s="97"/>
      <c r="FKL1" s="97"/>
      <c r="FKM1" s="97"/>
      <c r="FKN1" s="97"/>
      <c r="FKO1" s="97"/>
      <c r="FKP1" s="97"/>
      <c r="FKQ1" s="97"/>
      <c r="FKR1" s="97"/>
      <c r="FKS1" s="97"/>
      <c r="FKT1" s="97"/>
      <c r="FKU1" s="97"/>
      <c r="FKV1" s="97"/>
      <c r="FKW1" s="97"/>
      <c r="FKX1" s="97"/>
      <c r="FKY1" s="97"/>
      <c r="FKZ1" s="97"/>
      <c r="FLA1" s="97"/>
      <c r="FLC1" s="97"/>
      <c r="FLM1" s="97"/>
      <c r="FLS1" s="97"/>
      <c r="FMI1" s="97"/>
      <c r="FMJ1" s="97"/>
      <c r="FMK1" s="97"/>
      <c r="FML1" s="97"/>
      <c r="FMM1" s="97"/>
      <c r="FMN1" s="97"/>
      <c r="FMO1" s="97"/>
      <c r="FMP1" s="97"/>
      <c r="FMX1" s="97"/>
      <c r="FMY1" s="97"/>
      <c r="FMZ1" s="97"/>
      <c r="FNA1" s="97"/>
      <c r="FNB1" s="97"/>
      <c r="FNC1" s="97"/>
      <c r="FND1" s="97"/>
      <c r="FNE1" s="97"/>
      <c r="FNF1" s="97"/>
      <c r="FNG1" s="97"/>
      <c r="FNH1" s="97"/>
      <c r="FNI1" s="97"/>
      <c r="FNJ1" s="97"/>
      <c r="FNK1" s="97"/>
      <c r="FNL1" s="97"/>
      <c r="FNM1" s="97"/>
      <c r="FNN1" s="97"/>
      <c r="FNO1" s="97"/>
      <c r="FNP1" s="97"/>
      <c r="FNQ1" s="97"/>
      <c r="FNR1" s="97"/>
      <c r="FNS1" s="97"/>
      <c r="FNT1" s="97"/>
      <c r="FNU1" s="97"/>
      <c r="FNW1" s="97"/>
      <c r="FOG1" s="97"/>
      <c r="FOM1" s="97"/>
      <c r="FPC1" s="97"/>
      <c r="FPD1" s="97"/>
      <c r="FPE1" s="97"/>
      <c r="FPF1" s="97"/>
      <c r="FPG1" s="97"/>
      <c r="FPH1" s="97"/>
      <c r="FPI1" s="97"/>
      <c r="FPJ1" s="97"/>
      <c r="FPR1" s="97"/>
      <c r="FPS1" s="97"/>
      <c r="FPT1" s="97"/>
      <c r="FPU1" s="97"/>
      <c r="FPV1" s="97"/>
      <c r="FPW1" s="97"/>
      <c r="FPX1" s="97"/>
      <c r="FPY1" s="97"/>
      <c r="FPZ1" s="97"/>
      <c r="FQA1" s="97"/>
      <c r="FQB1" s="97"/>
      <c r="FQC1" s="97"/>
      <c r="FQD1" s="97"/>
      <c r="FQE1" s="97"/>
      <c r="FQF1" s="97"/>
      <c r="FQG1" s="97"/>
      <c r="FQH1" s="97"/>
      <c r="FQI1" s="97"/>
      <c r="FQJ1" s="97"/>
      <c r="FQK1" s="97"/>
      <c r="FQL1" s="97"/>
      <c r="FQM1" s="97"/>
      <c r="FQN1" s="97"/>
      <c r="FQO1" s="97"/>
      <c r="FQQ1" s="97"/>
      <c r="FRA1" s="97"/>
      <c r="FRG1" s="97"/>
      <c r="FRW1" s="97"/>
      <c r="FRX1" s="97"/>
      <c r="FRY1" s="97"/>
      <c r="FRZ1" s="97"/>
      <c r="FSA1" s="97"/>
      <c r="FSB1" s="97"/>
      <c r="FSC1" s="97"/>
      <c r="FSD1" s="97"/>
      <c r="FSL1" s="97"/>
      <c r="FSM1" s="97"/>
      <c r="FSN1" s="97"/>
      <c r="FSO1" s="97"/>
      <c r="FSP1" s="97"/>
      <c r="FSQ1" s="97"/>
      <c r="FSR1" s="97"/>
      <c r="FSS1" s="97"/>
      <c r="FST1" s="97"/>
      <c r="FSU1" s="97"/>
      <c r="FSV1" s="97"/>
      <c r="FSW1" s="97"/>
      <c r="FSX1" s="97"/>
      <c r="FSY1" s="97"/>
      <c r="FSZ1" s="97"/>
      <c r="FTA1" s="97"/>
      <c r="FTB1" s="97"/>
      <c r="FTC1" s="97"/>
      <c r="FTD1" s="97"/>
      <c r="FTE1" s="97"/>
      <c r="FTF1" s="97"/>
      <c r="FTG1" s="97"/>
      <c r="FTH1" s="97"/>
      <c r="FTI1" s="97"/>
      <c r="FTK1" s="97"/>
      <c r="FTU1" s="97"/>
      <c r="FUA1" s="97"/>
      <c r="FUQ1" s="97"/>
      <c r="FUR1" s="97"/>
      <c r="FUS1" s="97"/>
      <c r="FUT1" s="97"/>
      <c r="FUU1" s="97"/>
      <c r="FUV1" s="97"/>
      <c r="FUW1" s="97"/>
      <c r="FUX1" s="97"/>
      <c r="FVF1" s="97"/>
      <c r="FVG1" s="97"/>
      <c r="FVH1" s="97"/>
      <c r="FVI1" s="97"/>
      <c r="FVJ1" s="97"/>
      <c r="FVK1" s="97"/>
      <c r="FVL1" s="97"/>
      <c r="FVM1" s="97"/>
      <c r="FVN1" s="97"/>
      <c r="FVO1" s="97"/>
      <c r="FVP1" s="97"/>
      <c r="FVQ1" s="97"/>
      <c r="FVR1" s="97"/>
      <c r="FVS1" s="97"/>
      <c r="FVT1" s="97"/>
      <c r="FVU1" s="97"/>
      <c r="FVV1" s="97"/>
      <c r="FVW1" s="97"/>
      <c r="FVX1" s="97"/>
      <c r="FVY1" s="97"/>
      <c r="FVZ1" s="97"/>
      <c r="FWA1" s="97"/>
      <c r="FWB1" s="97"/>
      <c r="FWC1" s="97"/>
      <c r="FWE1" s="97"/>
      <c r="FWO1" s="97"/>
      <c r="FWU1" s="97"/>
      <c r="FXK1" s="97"/>
      <c r="FXL1" s="97"/>
      <c r="FXM1" s="97"/>
      <c r="FXN1" s="97"/>
      <c r="FXO1" s="97"/>
      <c r="FXP1" s="97"/>
      <c r="FXQ1" s="97"/>
      <c r="FXR1" s="97"/>
      <c r="FXZ1" s="97"/>
      <c r="FYA1" s="97"/>
      <c r="FYB1" s="97"/>
      <c r="FYC1" s="97"/>
      <c r="FYD1" s="97"/>
      <c r="FYE1" s="97"/>
      <c r="FYF1" s="97"/>
      <c r="FYG1" s="97"/>
      <c r="FYH1" s="97"/>
      <c r="FYI1" s="97"/>
      <c r="FYJ1" s="97"/>
      <c r="FYK1" s="97"/>
      <c r="FYL1" s="97"/>
      <c r="FYM1" s="97"/>
      <c r="FYN1" s="97"/>
      <c r="FYO1" s="97"/>
      <c r="FYP1" s="97"/>
      <c r="FYQ1" s="97"/>
      <c r="FYR1" s="97"/>
      <c r="FYS1" s="97"/>
      <c r="FYT1" s="97"/>
      <c r="FYU1" s="97"/>
      <c r="FYV1" s="97"/>
      <c r="FYW1" s="97"/>
      <c r="FYY1" s="97"/>
      <c r="FZI1" s="97"/>
      <c r="FZO1" s="97"/>
      <c r="GAE1" s="97"/>
      <c r="GAF1" s="97"/>
      <c r="GAG1" s="97"/>
      <c r="GAH1" s="97"/>
      <c r="GAI1" s="97"/>
      <c r="GAJ1" s="97"/>
      <c r="GAK1" s="97"/>
      <c r="GAL1" s="97"/>
      <c r="GAT1" s="97"/>
      <c r="GAU1" s="97"/>
      <c r="GAV1" s="97"/>
      <c r="GAW1" s="97"/>
      <c r="GAX1" s="97"/>
      <c r="GAY1" s="97"/>
      <c r="GAZ1" s="97"/>
      <c r="GBA1" s="97"/>
      <c r="GBB1" s="97"/>
      <c r="GBC1" s="97"/>
      <c r="GBD1" s="97"/>
      <c r="GBE1" s="97"/>
      <c r="GBF1" s="97"/>
      <c r="GBG1" s="97"/>
      <c r="GBH1" s="97"/>
      <c r="GBI1" s="97"/>
      <c r="GBJ1" s="97"/>
      <c r="GBK1" s="97"/>
      <c r="GBL1" s="97"/>
      <c r="GBM1" s="97"/>
      <c r="GBN1" s="97"/>
      <c r="GBO1" s="97"/>
      <c r="GBP1" s="97"/>
      <c r="GBQ1" s="97"/>
      <c r="GBS1" s="97"/>
      <c r="GCC1" s="97"/>
      <c r="GCI1" s="97"/>
      <c r="GCY1" s="97"/>
      <c r="GCZ1" s="97"/>
      <c r="GDA1" s="97"/>
      <c r="GDB1" s="97"/>
      <c r="GDC1" s="97"/>
      <c r="GDD1" s="97"/>
      <c r="GDE1" s="97"/>
      <c r="GDF1" s="97"/>
      <c r="GDN1" s="97"/>
      <c r="GDO1" s="97"/>
      <c r="GDP1" s="97"/>
      <c r="GDQ1" s="97"/>
      <c r="GDR1" s="97"/>
      <c r="GDS1" s="97"/>
      <c r="GDT1" s="97"/>
      <c r="GDU1" s="97"/>
      <c r="GDV1" s="97"/>
      <c r="GDW1" s="97"/>
      <c r="GDX1" s="97"/>
      <c r="GDY1" s="97"/>
      <c r="GDZ1" s="97"/>
      <c r="GEA1" s="97"/>
      <c r="GEB1" s="97"/>
      <c r="GEC1" s="97"/>
      <c r="GED1" s="97"/>
      <c r="GEE1" s="97"/>
      <c r="GEF1" s="97"/>
      <c r="GEG1" s="97"/>
      <c r="GEH1" s="97"/>
      <c r="GEI1" s="97"/>
      <c r="GEJ1" s="97"/>
      <c r="GEK1" s="97"/>
      <c r="GEM1" s="97"/>
      <c r="GEW1" s="97"/>
      <c r="GFC1" s="97"/>
      <c r="GFS1" s="97"/>
      <c r="GFT1" s="97"/>
      <c r="GFU1" s="97"/>
      <c r="GFV1" s="97"/>
      <c r="GFW1" s="97"/>
      <c r="GFX1" s="97"/>
      <c r="GFY1" s="97"/>
      <c r="GFZ1" s="97"/>
      <c r="GGH1" s="97"/>
      <c r="GGI1" s="97"/>
      <c r="GGJ1" s="97"/>
      <c r="GGK1" s="97"/>
      <c r="GGL1" s="97"/>
      <c r="GGM1" s="97"/>
      <c r="GGN1" s="97"/>
      <c r="GGO1" s="97"/>
      <c r="GGP1" s="97"/>
      <c r="GGQ1" s="97"/>
      <c r="GGR1" s="97"/>
      <c r="GGS1" s="97"/>
      <c r="GGT1" s="97"/>
      <c r="GGU1" s="97"/>
      <c r="GGV1" s="97"/>
      <c r="GGW1" s="97"/>
      <c r="GGX1" s="97"/>
      <c r="GGY1" s="97"/>
      <c r="GGZ1" s="97"/>
      <c r="GHA1" s="97"/>
      <c r="GHB1" s="97"/>
      <c r="GHC1" s="97"/>
      <c r="GHD1" s="97"/>
      <c r="GHE1" s="97"/>
      <c r="GHG1" s="97"/>
      <c r="GHQ1" s="97"/>
      <c r="GHW1" s="97"/>
      <c r="GIM1" s="97"/>
      <c r="GIN1" s="97"/>
      <c r="GIO1" s="97"/>
      <c r="GIP1" s="97"/>
      <c r="GIQ1" s="97"/>
      <c r="GIR1" s="97"/>
      <c r="GIS1" s="97"/>
      <c r="GIT1" s="97"/>
      <c r="GJB1" s="97"/>
      <c r="GJC1" s="97"/>
      <c r="GJD1" s="97"/>
      <c r="GJE1" s="97"/>
      <c r="GJF1" s="97"/>
      <c r="GJG1" s="97"/>
      <c r="GJH1" s="97"/>
      <c r="GJI1" s="97"/>
      <c r="GJJ1" s="97"/>
      <c r="GJK1" s="97"/>
      <c r="GJL1" s="97"/>
      <c r="GJM1" s="97"/>
      <c r="GJN1" s="97"/>
      <c r="GJO1" s="97"/>
      <c r="GJP1" s="97"/>
      <c r="GJQ1" s="97"/>
      <c r="GJR1" s="97"/>
      <c r="GJS1" s="97"/>
      <c r="GJT1" s="97"/>
      <c r="GJU1" s="97"/>
      <c r="GJV1" s="97"/>
      <c r="GJW1" s="97"/>
      <c r="GJX1" s="97"/>
      <c r="GJY1" s="97"/>
      <c r="GKA1" s="97"/>
      <c r="GKK1" s="97"/>
      <c r="GKQ1" s="97"/>
      <c r="GLG1" s="97"/>
      <c r="GLH1" s="97"/>
      <c r="GLI1" s="97"/>
      <c r="GLJ1" s="97"/>
      <c r="GLK1" s="97"/>
      <c r="GLL1" s="97"/>
      <c r="GLM1" s="97"/>
      <c r="GLN1" s="97"/>
      <c r="GLV1" s="97"/>
      <c r="GLW1" s="97"/>
      <c r="GLX1" s="97"/>
      <c r="GLY1" s="97"/>
      <c r="GLZ1" s="97"/>
      <c r="GMA1" s="97"/>
      <c r="GMB1" s="97"/>
      <c r="GMC1" s="97"/>
      <c r="GMD1" s="97"/>
      <c r="GME1" s="97"/>
      <c r="GMF1" s="97"/>
      <c r="GMG1" s="97"/>
      <c r="GMH1" s="97"/>
      <c r="GMI1" s="97"/>
      <c r="GMJ1" s="97"/>
      <c r="GMK1" s="97"/>
      <c r="GML1" s="97"/>
      <c r="GMM1" s="97"/>
      <c r="GMN1" s="97"/>
      <c r="GMO1" s="97"/>
      <c r="GMP1" s="97"/>
      <c r="GMQ1" s="97"/>
      <c r="GMR1" s="97"/>
      <c r="GMS1" s="97"/>
      <c r="GMU1" s="97"/>
      <c r="GNE1" s="97"/>
      <c r="GNK1" s="97"/>
      <c r="GOA1" s="97"/>
      <c r="GOB1" s="97"/>
      <c r="GOC1" s="97"/>
      <c r="GOD1" s="97"/>
      <c r="GOE1" s="97"/>
      <c r="GOF1" s="97"/>
      <c r="GOG1" s="97"/>
      <c r="GOH1" s="97"/>
      <c r="GOP1" s="97"/>
      <c r="GOQ1" s="97"/>
      <c r="GOR1" s="97"/>
      <c r="GOS1" s="97"/>
      <c r="GOT1" s="97"/>
      <c r="GOU1" s="97"/>
      <c r="GOV1" s="97"/>
      <c r="GOW1" s="97"/>
      <c r="GOX1" s="97"/>
      <c r="GOY1" s="97"/>
      <c r="GOZ1" s="97"/>
      <c r="GPA1" s="97"/>
      <c r="GPB1" s="97"/>
      <c r="GPC1" s="97"/>
      <c r="GPD1" s="97"/>
      <c r="GPE1" s="97"/>
      <c r="GPF1" s="97"/>
      <c r="GPG1" s="97"/>
      <c r="GPH1" s="97"/>
      <c r="GPI1" s="97"/>
      <c r="GPJ1" s="97"/>
      <c r="GPK1" s="97"/>
      <c r="GPL1" s="97"/>
      <c r="GPM1" s="97"/>
      <c r="GPO1" s="97"/>
      <c r="GPY1" s="97"/>
      <c r="GQE1" s="97"/>
      <c r="GQU1" s="97"/>
      <c r="GQV1" s="97"/>
      <c r="GQW1" s="97"/>
      <c r="GQX1" s="97"/>
      <c r="GQY1" s="97"/>
      <c r="GQZ1" s="97"/>
      <c r="GRA1" s="97"/>
      <c r="GRB1" s="97"/>
      <c r="GRJ1" s="97"/>
      <c r="GRK1" s="97"/>
      <c r="GRL1" s="97"/>
      <c r="GRM1" s="97"/>
      <c r="GRN1" s="97"/>
      <c r="GRO1" s="97"/>
      <c r="GRP1" s="97"/>
      <c r="GRQ1" s="97"/>
      <c r="GRR1" s="97"/>
      <c r="GRS1" s="97"/>
      <c r="GRT1" s="97"/>
      <c r="GRU1" s="97"/>
      <c r="GRV1" s="97"/>
      <c r="GRW1" s="97"/>
      <c r="GRX1" s="97"/>
      <c r="GRY1" s="97"/>
      <c r="GRZ1" s="97"/>
      <c r="GSA1" s="97"/>
      <c r="GSB1" s="97"/>
      <c r="GSC1" s="97"/>
      <c r="GSD1" s="97"/>
      <c r="GSE1" s="97"/>
      <c r="GSF1" s="97"/>
      <c r="GSG1" s="97"/>
      <c r="GSI1" s="97"/>
      <c r="GSS1" s="97"/>
      <c r="GSY1" s="97"/>
      <c r="GTO1" s="97"/>
      <c r="GTP1" s="97"/>
      <c r="GTQ1" s="97"/>
      <c r="GTR1" s="97"/>
      <c r="GTS1" s="97"/>
      <c r="GTT1" s="97"/>
      <c r="GTU1" s="97"/>
      <c r="GTV1" s="97"/>
      <c r="GUD1" s="97"/>
      <c r="GUE1" s="97"/>
      <c r="GUF1" s="97"/>
      <c r="GUG1" s="97"/>
      <c r="GUH1" s="97"/>
      <c r="GUI1" s="97"/>
      <c r="GUJ1" s="97"/>
      <c r="GUK1" s="97"/>
      <c r="GUL1" s="97"/>
      <c r="GUM1" s="97"/>
      <c r="GUN1" s="97"/>
      <c r="GUO1" s="97"/>
      <c r="GUP1" s="97"/>
      <c r="GUQ1" s="97"/>
      <c r="GUR1" s="97"/>
      <c r="GUS1" s="97"/>
      <c r="GUT1" s="97"/>
      <c r="GUU1" s="97"/>
      <c r="GUV1" s="97"/>
      <c r="GUW1" s="97"/>
      <c r="GUX1" s="97"/>
      <c r="GUY1" s="97"/>
      <c r="GUZ1" s="97"/>
      <c r="GVA1" s="97"/>
      <c r="GVC1" s="97"/>
      <c r="GVM1" s="97"/>
      <c r="GVS1" s="97"/>
      <c r="GWI1" s="97"/>
      <c r="GWJ1" s="97"/>
      <c r="GWK1" s="97"/>
      <c r="GWL1" s="97"/>
      <c r="GWM1" s="97"/>
      <c r="GWN1" s="97"/>
      <c r="GWO1" s="97"/>
      <c r="GWP1" s="97"/>
      <c r="GWX1" s="97"/>
      <c r="GWY1" s="97"/>
      <c r="GWZ1" s="97"/>
      <c r="GXA1" s="97"/>
      <c r="GXB1" s="97"/>
      <c r="GXC1" s="97"/>
      <c r="GXD1" s="97"/>
      <c r="GXE1" s="97"/>
      <c r="GXF1" s="97"/>
      <c r="GXG1" s="97"/>
      <c r="GXH1" s="97"/>
      <c r="GXI1" s="97"/>
      <c r="GXJ1" s="97"/>
      <c r="GXK1" s="97"/>
      <c r="GXL1" s="97"/>
      <c r="GXM1" s="97"/>
      <c r="GXN1" s="97"/>
      <c r="GXO1" s="97"/>
      <c r="GXP1" s="97"/>
      <c r="GXQ1" s="97"/>
      <c r="GXR1" s="97"/>
      <c r="GXS1" s="97"/>
      <c r="GXT1" s="97"/>
      <c r="GXU1" s="97"/>
      <c r="GXW1" s="97"/>
      <c r="GYG1" s="97"/>
      <c r="GYM1" s="97"/>
      <c r="GZC1" s="97"/>
      <c r="GZD1" s="97"/>
      <c r="GZE1" s="97"/>
      <c r="GZF1" s="97"/>
      <c r="GZG1" s="97"/>
      <c r="GZH1" s="97"/>
      <c r="GZI1" s="97"/>
      <c r="GZJ1" s="97"/>
      <c r="GZR1" s="97"/>
      <c r="GZS1" s="97"/>
      <c r="GZT1" s="97"/>
      <c r="GZU1" s="97"/>
      <c r="GZV1" s="97"/>
      <c r="GZW1" s="97"/>
      <c r="GZX1" s="97"/>
      <c r="GZY1" s="97"/>
      <c r="GZZ1" s="97"/>
      <c r="HAA1" s="97"/>
      <c r="HAB1" s="97"/>
      <c r="HAC1" s="97"/>
      <c r="HAD1" s="97"/>
      <c r="HAE1" s="97"/>
      <c r="HAF1" s="97"/>
      <c r="HAG1" s="97"/>
      <c r="HAH1" s="97"/>
      <c r="HAI1" s="97"/>
      <c r="HAJ1" s="97"/>
      <c r="HAK1" s="97"/>
      <c r="HAL1" s="97"/>
      <c r="HAM1" s="97"/>
      <c r="HAN1" s="97"/>
      <c r="HAO1" s="97"/>
      <c r="HAQ1" s="97"/>
      <c r="HBA1" s="97"/>
      <c r="HBG1" s="97"/>
      <c r="HBW1" s="97"/>
      <c r="HBX1" s="97"/>
      <c r="HBY1" s="97"/>
      <c r="HBZ1" s="97"/>
      <c r="HCA1" s="97"/>
      <c r="HCB1" s="97"/>
      <c r="HCC1" s="97"/>
      <c r="HCD1" s="97"/>
      <c r="HCL1" s="97"/>
      <c r="HCM1" s="97"/>
      <c r="HCN1" s="97"/>
      <c r="HCO1" s="97"/>
      <c r="HCP1" s="97"/>
      <c r="HCQ1" s="97"/>
      <c r="HCR1" s="97"/>
      <c r="HCS1" s="97"/>
      <c r="HCT1" s="97"/>
      <c r="HCU1" s="97"/>
      <c r="HCV1" s="97"/>
      <c r="HCW1" s="97"/>
      <c r="HCX1" s="97"/>
      <c r="HCY1" s="97"/>
      <c r="HCZ1" s="97"/>
      <c r="HDA1" s="97"/>
      <c r="HDB1" s="97"/>
      <c r="HDC1" s="97"/>
      <c r="HDD1" s="97"/>
      <c r="HDE1" s="97"/>
      <c r="HDF1" s="97"/>
      <c r="HDG1" s="97"/>
      <c r="HDH1" s="97"/>
      <c r="HDI1" s="97"/>
      <c r="HDK1" s="97"/>
      <c r="HDU1" s="97"/>
      <c r="HEA1" s="97"/>
      <c r="HEQ1" s="97"/>
      <c r="HER1" s="97"/>
      <c r="HES1" s="97"/>
      <c r="HET1" s="97"/>
      <c r="HEU1" s="97"/>
      <c r="HEV1" s="97"/>
      <c r="HEW1" s="97"/>
      <c r="HEX1" s="97"/>
      <c r="HFF1" s="97"/>
      <c r="HFG1" s="97"/>
      <c r="HFH1" s="97"/>
      <c r="HFI1" s="97"/>
      <c r="HFJ1" s="97"/>
      <c r="HFK1" s="97"/>
      <c r="HFL1" s="97"/>
      <c r="HFM1" s="97"/>
      <c r="HFN1" s="97"/>
      <c r="HFO1" s="97"/>
      <c r="HFP1" s="97"/>
      <c r="HFQ1" s="97"/>
      <c r="HFR1" s="97"/>
      <c r="HFS1" s="97"/>
      <c r="HFT1" s="97"/>
      <c r="HFU1" s="97"/>
      <c r="HFV1" s="97"/>
      <c r="HFW1" s="97"/>
      <c r="HFX1" s="97"/>
      <c r="HFY1" s="97"/>
      <c r="HFZ1" s="97"/>
      <c r="HGA1" s="97"/>
      <c r="HGB1" s="97"/>
      <c r="HGC1" s="97"/>
      <c r="HGE1" s="97"/>
      <c r="HGO1" s="97"/>
      <c r="HGU1" s="97"/>
      <c r="HHK1" s="97"/>
      <c r="HHL1" s="97"/>
      <c r="HHM1" s="97"/>
      <c r="HHN1" s="97"/>
      <c r="HHO1" s="97"/>
      <c r="HHP1" s="97"/>
      <c r="HHQ1" s="97"/>
      <c r="HHR1" s="97"/>
      <c r="HHZ1" s="97"/>
      <c r="HIA1" s="97"/>
      <c r="HIB1" s="97"/>
      <c r="HIC1" s="97"/>
      <c r="HID1" s="97"/>
      <c r="HIE1" s="97"/>
      <c r="HIF1" s="97"/>
      <c r="HIG1" s="97"/>
      <c r="HIH1" s="97"/>
      <c r="HII1" s="97"/>
      <c r="HIJ1" s="97"/>
      <c r="HIK1" s="97"/>
      <c r="HIL1" s="97"/>
      <c r="HIM1" s="97"/>
      <c r="HIN1" s="97"/>
      <c r="HIO1" s="97"/>
      <c r="HIP1" s="97"/>
      <c r="HIQ1" s="97"/>
      <c r="HIR1" s="97"/>
      <c r="HIS1" s="97"/>
      <c r="HIT1" s="97"/>
      <c r="HIU1" s="97"/>
      <c r="HIV1" s="97"/>
      <c r="HIW1" s="97"/>
      <c r="HIY1" s="97"/>
      <c r="HJI1" s="97"/>
      <c r="HJO1" s="97"/>
      <c r="HKE1" s="97"/>
      <c r="HKF1" s="97"/>
      <c r="HKG1" s="97"/>
      <c r="HKH1" s="97"/>
      <c r="HKI1" s="97"/>
      <c r="HKJ1" s="97"/>
      <c r="HKK1" s="97"/>
      <c r="HKL1" s="97"/>
      <c r="HKT1" s="97"/>
      <c r="HKU1" s="97"/>
      <c r="HKV1" s="97"/>
      <c r="HKW1" s="97"/>
      <c r="HKX1" s="97"/>
      <c r="HKY1" s="97"/>
      <c r="HKZ1" s="97"/>
      <c r="HLA1" s="97"/>
      <c r="HLB1" s="97"/>
      <c r="HLC1" s="97"/>
      <c r="HLD1" s="97"/>
      <c r="HLE1" s="97"/>
      <c r="HLF1" s="97"/>
      <c r="HLG1" s="97"/>
      <c r="HLH1" s="97"/>
      <c r="HLI1" s="97"/>
      <c r="HLJ1" s="97"/>
      <c r="HLK1" s="97"/>
      <c r="HLL1" s="97"/>
      <c r="HLM1" s="97"/>
      <c r="HLN1" s="97"/>
      <c r="HLO1" s="97"/>
      <c r="HLP1" s="97"/>
      <c r="HLQ1" s="97"/>
      <c r="HLS1" s="97"/>
      <c r="HMC1" s="97"/>
      <c r="HMI1" s="97"/>
      <c r="HMY1" s="97"/>
      <c r="HMZ1" s="97"/>
      <c r="HNA1" s="97"/>
      <c r="HNB1" s="97"/>
      <c r="HNC1" s="97"/>
      <c r="HND1" s="97"/>
      <c r="HNE1" s="97"/>
      <c r="HNF1" s="97"/>
      <c r="HNN1" s="97"/>
      <c r="HNO1" s="97"/>
      <c r="HNP1" s="97"/>
      <c r="HNQ1" s="97"/>
      <c r="HNR1" s="97"/>
      <c r="HNS1" s="97"/>
      <c r="HNT1" s="97"/>
      <c r="HNU1" s="97"/>
      <c r="HNV1" s="97"/>
      <c r="HNW1" s="97"/>
      <c r="HNX1" s="97"/>
      <c r="HNY1" s="97"/>
      <c r="HNZ1" s="97"/>
      <c r="HOA1" s="97"/>
      <c r="HOB1" s="97"/>
      <c r="HOC1" s="97"/>
      <c r="HOD1" s="97"/>
      <c r="HOE1" s="97"/>
      <c r="HOF1" s="97"/>
      <c r="HOG1" s="97"/>
      <c r="HOH1" s="97"/>
      <c r="HOI1" s="97"/>
      <c r="HOJ1" s="97"/>
      <c r="HOK1" s="97"/>
      <c r="HOM1" s="97"/>
      <c r="HOW1" s="97"/>
      <c r="HPC1" s="97"/>
      <c r="HPS1" s="97"/>
      <c r="HPT1" s="97"/>
      <c r="HPU1" s="97"/>
      <c r="HPV1" s="97"/>
      <c r="HPW1" s="97"/>
      <c r="HPX1" s="97"/>
      <c r="HPY1" s="97"/>
      <c r="HPZ1" s="97"/>
      <c r="HQH1" s="97"/>
      <c r="HQI1" s="97"/>
      <c r="HQJ1" s="97"/>
      <c r="HQK1" s="97"/>
      <c r="HQL1" s="97"/>
      <c r="HQM1" s="97"/>
      <c r="HQN1" s="97"/>
      <c r="HQO1" s="97"/>
      <c r="HQP1" s="97"/>
      <c r="HQQ1" s="97"/>
      <c r="HQR1" s="97"/>
      <c r="HQS1" s="97"/>
      <c r="HQT1" s="97"/>
      <c r="HQU1" s="97"/>
      <c r="HQV1" s="97"/>
      <c r="HQW1" s="97"/>
      <c r="HQX1" s="97"/>
      <c r="HQY1" s="97"/>
      <c r="HQZ1" s="97"/>
      <c r="HRA1" s="97"/>
      <c r="HRB1" s="97"/>
      <c r="HRC1" s="97"/>
      <c r="HRD1" s="97"/>
      <c r="HRE1" s="97"/>
      <c r="HRG1" s="97"/>
      <c r="HRQ1" s="97"/>
      <c r="HRW1" s="97"/>
      <c r="HSM1" s="97"/>
      <c r="HSN1" s="97"/>
      <c r="HSO1" s="97"/>
      <c r="HSP1" s="97"/>
      <c r="HSQ1" s="97"/>
      <c r="HSR1" s="97"/>
      <c r="HSS1" s="97"/>
      <c r="HST1" s="97"/>
      <c r="HTB1" s="97"/>
      <c r="HTC1" s="97"/>
      <c r="HTD1" s="97"/>
      <c r="HTE1" s="97"/>
      <c r="HTF1" s="97"/>
      <c r="HTG1" s="97"/>
      <c r="HTH1" s="97"/>
      <c r="HTI1" s="97"/>
      <c r="HTJ1" s="97"/>
      <c r="HTK1" s="97"/>
      <c r="HTL1" s="97"/>
      <c r="HTM1" s="97"/>
      <c r="HTN1" s="97"/>
      <c r="HTO1" s="97"/>
      <c r="HTP1" s="97"/>
      <c r="HTQ1" s="97"/>
      <c r="HTR1" s="97"/>
      <c r="HTS1" s="97"/>
      <c r="HTT1" s="97"/>
      <c r="HTU1" s="97"/>
      <c r="HTV1" s="97"/>
      <c r="HTW1" s="97"/>
      <c r="HTX1" s="97"/>
      <c r="HTY1" s="97"/>
      <c r="HUA1" s="97"/>
      <c r="HUK1" s="97"/>
      <c r="HUQ1" s="97"/>
      <c r="HVG1" s="97"/>
      <c r="HVH1" s="97"/>
      <c r="HVI1" s="97"/>
      <c r="HVJ1" s="97"/>
      <c r="HVK1" s="97"/>
      <c r="HVL1" s="97"/>
      <c r="HVM1" s="97"/>
      <c r="HVN1" s="97"/>
      <c r="HVV1" s="97"/>
      <c r="HVW1" s="97"/>
      <c r="HVX1" s="97"/>
      <c r="HVY1" s="97"/>
      <c r="HVZ1" s="97"/>
      <c r="HWA1" s="97"/>
      <c r="HWB1" s="97"/>
      <c r="HWC1" s="97"/>
      <c r="HWD1" s="97"/>
      <c r="HWE1" s="97"/>
      <c r="HWF1" s="97"/>
      <c r="HWG1" s="97"/>
      <c r="HWH1" s="97"/>
      <c r="HWI1" s="97"/>
      <c r="HWJ1" s="97"/>
      <c r="HWK1" s="97"/>
      <c r="HWL1" s="97"/>
      <c r="HWM1" s="97"/>
      <c r="HWN1" s="97"/>
      <c r="HWO1" s="97"/>
      <c r="HWP1" s="97"/>
      <c r="HWQ1" s="97"/>
      <c r="HWR1" s="97"/>
      <c r="HWS1" s="97"/>
      <c r="HWU1" s="97"/>
      <c r="HXE1" s="97"/>
      <c r="HXK1" s="97"/>
      <c r="HYA1" s="97"/>
      <c r="HYB1" s="97"/>
      <c r="HYC1" s="97"/>
      <c r="HYD1" s="97"/>
      <c r="HYE1" s="97"/>
      <c r="HYF1" s="97"/>
      <c r="HYG1" s="97"/>
      <c r="HYH1" s="97"/>
      <c r="HYP1" s="97"/>
      <c r="HYQ1" s="97"/>
      <c r="HYR1" s="97"/>
      <c r="HYS1" s="97"/>
      <c r="HYT1" s="97"/>
      <c r="HYU1" s="97"/>
      <c r="HYV1" s="97"/>
      <c r="HYW1" s="97"/>
      <c r="HYX1" s="97"/>
      <c r="HYY1" s="97"/>
      <c r="HYZ1" s="97"/>
      <c r="HZA1" s="97"/>
      <c r="HZB1" s="97"/>
      <c r="HZC1" s="97"/>
      <c r="HZD1" s="97"/>
      <c r="HZE1" s="97"/>
      <c r="HZF1" s="97"/>
      <c r="HZG1" s="97"/>
      <c r="HZH1" s="97"/>
      <c r="HZI1" s="97"/>
      <c r="HZJ1" s="97"/>
      <c r="HZK1" s="97"/>
      <c r="HZL1" s="97"/>
      <c r="HZM1" s="97"/>
      <c r="HZO1" s="97"/>
      <c r="HZY1" s="97"/>
      <c r="IAE1" s="97"/>
      <c r="IAU1" s="97"/>
      <c r="IAV1" s="97"/>
      <c r="IAW1" s="97"/>
      <c r="IAX1" s="97"/>
      <c r="IAY1" s="97"/>
      <c r="IAZ1" s="97"/>
      <c r="IBA1" s="97"/>
      <c r="IBB1" s="97"/>
      <c r="IBJ1" s="97"/>
      <c r="IBK1" s="97"/>
      <c r="IBL1" s="97"/>
      <c r="IBM1" s="97"/>
      <c r="IBN1" s="97"/>
      <c r="IBO1" s="97"/>
      <c r="IBP1" s="97"/>
      <c r="IBQ1" s="97"/>
      <c r="IBR1" s="97"/>
      <c r="IBS1" s="97"/>
      <c r="IBT1" s="97"/>
      <c r="IBU1" s="97"/>
      <c r="IBV1" s="97"/>
      <c r="IBW1" s="97"/>
      <c r="IBX1" s="97"/>
      <c r="IBY1" s="97"/>
      <c r="IBZ1" s="97"/>
      <c r="ICA1" s="97"/>
      <c r="ICB1" s="97"/>
      <c r="ICC1" s="97"/>
      <c r="ICD1" s="97"/>
      <c r="ICE1" s="97"/>
      <c r="ICF1" s="97"/>
      <c r="ICG1" s="97"/>
      <c r="ICI1" s="97"/>
      <c r="ICS1" s="97"/>
      <c r="ICY1" s="97"/>
      <c r="IDO1" s="97"/>
      <c r="IDP1" s="97"/>
      <c r="IDQ1" s="97"/>
      <c r="IDR1" s="97"/>
      <c r="IDS1" s="97"/>
      <c r="IDT1" s="97"/>
      <c r="IDU1" s="97"/>
      <c r="IDV1" s="97"/>
      <c r="IED1" s="97"/>
      <c r="IEE1" s="97"/>
      <c r="IEF1" s="97"/>
      <c r="IEG1" s="97"/>
      <c r="IEH1" s="97"/>
      <c r="IEI1" s="97"/>
      <c r="IEJ1" s="97"/>
      <c r="IEK1" s="97"/>
      <c r="IEL1" s="97"/>
      <c r="IEM1" s="97"/>
      <c r="IEN1" s="97"/>
      <c r="IEO1" s="97"/>
      <c r="IEP1" s="97"/>
      <c r="IEQ1" s="97"/>
      <c r="IER1" s="97"/>
      <c r="IES1" s="97"/>
      <c r="IET1" s="97"/>
      <c r="IEU1" s="97"/>
      <c r="IEV1" s="97"/>
      <c r="IEW1" s="97"/>
      <c r="IEX1" s="97"/>
      <c r="IEY1" s="97"/>
      <c r="IEZ1" s="97"/>
      <c r="IFA1" s="97"/>
      <c r="IFC1" s="97"/>
      <c r="IFM1" s="97"/>
      <c r="IFS1" s="97"/>
      <c r="IGI1" s="97"/>
      <c r="IGJ1" s="97"/>
      <c r="IGK1" s="97"/>
      <c r="IGL1" s="97"/>
      <c r="IGM1" s="97"/>
      <c r="IGN1" s="97"/>
      <c r="IGO1" s="97"/>
      <c r="IGP1" s="97"/>
      <c r="IGX1" s="97"/>
      <c r="IGY1" s="97"/>
      <c r="IGZ1" s="97"/>
      <c r="IHA1" s="97"/>
      <c r="IHB1" s="97"/>
      <c r="IHC1" s="97"/>
      <c r="IHD1" s="97"/>
      <c r="IHE1" s="97"/>
      <c r="IHF1" s="97"/>
      <c r="IHG1" s="97"/>
      <c r="IHH1" s="97"/>
      <c r="IHI1" s="97"/>
      <c r="IHJ1" s="97"/>
      <c r="IHK1" s="97"/>
      <c r="IHL1" s="97"/>
      <c r="IHM1" s="97"/>
      <c r="IHN1" s="97"/>
      <c r="IHO1" s="97"/>
      <c r="IHP1" s="97"/>
      <c r="IHQ1" s="97"/>
      <c r="IHR1" s="97"/>
      <c r="IHS1" s="97"/>
      <c r="IHT1" s="97"/>
      <c r="IHU1" s="97"/>
      <c r="IHW1" s="97"/>
      <c r="IIG1" s="97"/>
      <c r="IIM1" s="97"/>
      <c r="IJC1" s="97"/>
      <c r="IJD1" s="97"/>
      <c r="IJE1" s="97"/>
      <c r="IJF1" s="97"/>
      <c r="IJG1" s="97"/>
      <c r="IJH1" s="97"/>
      <c r="IJI1" s="97"/>
      <c r="IJJ1" s="97"/>
      <c r="IJR1" s="97"/>
      <c r="IJS1" s="97"/>
      <c r="IJT1" s="97"/>
      <c r="IJU1" s="97"/>
      <c r="IJV1" s="97"/>
      <c r="IJW1" s="97"/>
      <c r="IJX1" s="97"/>
      <c r="IJY1" s="97"/>
      <c r="IJZ1" s="97"/>
      <c r="IKA1" s="97"/>
      <c r="IKB1" s="97"/>
      <c r="IKC1" s="97"/>
      <c r="IKD1" s="97"/>
      <c r="IKE1" s="97"/>
      <c r="IKF1" s="97"/>
      <c r="IKG1" s="97"/>
      <c r="IKH1" s="97"/>
      <c r="IKI1" s="97"/>
      <c r="IKJ1" s="97"/>
      <c r="IKK1" s="97"/>
      <c r="IKL1" s="97"/>
      <c r="IKM1" s="97"/>
      <c r="IKN1" s="97"/>
      <c r="IKO1" s="97"/>
      <c r="IKQ1" s="97"/>
      <c r="ILA1" s="97"/>
      <c r="ILG1" s="97"/>
      <c r="ILW1" s="97"/>
      <c r="ILX1" s="97"/>
      <c r="ILY1" s="97"/>
      <c r="ILZ1" s="97"/>
      <c r="IMA1" s="97"/>
      <c r="IMB1" s="97"/>
      <c r="IMC1" s="97"/>
      <c r="IMD1" s="97"/>
      <c r="IML1" s="97"/>
      <c r="IMM1" s="97"/>
      <c r="IMN1" s="97"/>
      <c r="IMO1" s="97"/>
      <c r="IMP1" s="97"/>
      <c r="IMQ1" s="97"/>
      <c r="IMR1" s="97"/>
      <c r="IMS1" s="97"/>
      <c r="IMT1" s="97"/>
      <c r="IMU1" s="97"/>
      <c r="IMV1" s="97"/>
      <c r="IMW1" s="97"/>
      <c r="IMX1" s="97"/>
      <c r="IMY1" s="97"/>
      <c r="IMZ1" s="97"/>
      <c r="INA1" s="97"/>
      <c r="INB1" s="97"/>
      <c r="INC1" s="97"/>
      <c r="IND1" s="97"/>
      <c r="INE1" s="97"/>
      <c r="INF1" s="97"/>
      <c r="ING1" s="97"/>
      <c r="INH1" s="97"/>
      <c r="INI1" s="97"/>
      <c r="INK1" s="97"/>
      <c r="INU1" s="97"/>
      <c r="IOA1" s="97"/>
      <c r="IOQ1" s="97"/>
      <c r="IOR1" s="97"/>
      <c r="IOS1" s="97"/>
      <c r="IOT1" s="97"/>
      <c r="IOU1" s="97"/>
      <c r="IOV1" s="97"/>
      <c r="IOW1" s="97"/>
      <c r="IOX1" s="97"/>
      <c r="IPF1" s="97"/>
      <c r="IPG1" s="97"/>
      <c r="IPH1" s="97"/>
      <c r="IPI1" s="97"/>
      <c r="IPJ1" s="97"/>
      <c r="IPK1" s="97"/>
      <c r="IPL1" s="97"/>
      <c r="IPM1" s="97"/>
      <c r="IPN1" s="97"/>
      <c r="IPO1" s="97"/>
      <c r="IPP1" s="97"/>
      <c r="IPQ1" s="97"/>
      <c r="IPR1" s="97"/>
      <c r="IPS1" s="97"/>
      <c r="IPT1" s="97"/>
      <c r="IPU1" s="97"/>
      <c r="IPV1" s="97"/>
      <c r="IPW1" s="97"/>
      <c r="IPX1" s="97"/>
      <c r="IPY1" s="97"/>
      <c r="IPZ1" s="97"/>
      <c r="IQA1" s="97"/>
      <c r="IQB1" s="97"/>
      <c r="IQC1" s="97"/>
      <c r="IQE1" s="97"/>
      <c r="IQO1" s="97"/>
      <c r="IQU1" s="97"/>
      <c r="IRK1" s="97"/>
      <c r="IRL1" s="97"/>
      <c r="IRM1" s="97"/>
      <c r="IRN1" s="97"/>
      <c r="IRO1" s="97"/>
      <c r="IRP1" s="97"/>
      <c r="IRQ1" s="97"/>
      <c r="IRR1" s="97"/>
      <c r="IRZ1" s="97"/>
      <c r="ISA1" s="97"/>
      <c r="ISB1" s="97"/>
      <c r="ISC1" s="97"/>
      <c r="ISD1" s="97"/>
      <c r="ISE1" s="97"/>
      <c r="ISF1" s="97"/>
      <c r="ISG1" s="97"/>
      <c r="ISH1" s="97"/>
      <c r="ISI1" s="97"/>
      <c r="ISJ1" s="97"/>
      <c r="ISK1" s="97"/>
      <c r="ISL1" s="97"/>
      <c r="ISM1" s="97"/>
      <c r="ISN1" s="97"/>
      <c r="ISO1" s="97"/>
      <c r="ISP1" s="97"/>
      <c r="ISQ1" s="97"/>
      <c r="ISR1" s="97"/>
      <c r="ISS1" s="97"/>
      <c r="IST1" s="97"/>
      <c r="ISU1" s="97"/>
      <c r="ISV1" s="97"/>
      <c r="ISW1" s="97"/>
      <c r="ISY1" s="97"/>
      <c r="ITI1" s="97"/>
      <c r="ITO1" s="97"/>
      <c r="IUE1" s="97"/>
      <c r="IUF1" s="97"/>
      <c r="IUG1" s="97"/>
      <c r="IUH1" s="97"/>
      <c r="IUI1" s="97"/>
      <c r="IUJ1" s="97"/>
      <c r="IUK1" s="97"/>
      <c r="IUL1" s="97"/>
      <c r="IUT1" s="97"/>
      <c r="IUU1" s="97"/>
      <c r="IUV1" s="97"/>
      <c r="IUW1" s="97"/>
      <c r="IUX1" s="97"/>
      <c r="IUY1" s="97"/>
      <c r="IUZ1" s="97"/>
      <c r="IVA1" s="97"/>
      <c r="IVB1" s="97"/>
      <c r="IVC1" s="97"/>
      <c r="IVD1" s="97"/>
      <c r="IVE1" s="97"/>
      <c r="IVF1" s="97"/>
      <c r="IVG1" s="97"/>
      <c r="IVH1" s="97"/>
      <c r="IVI1" s="97"/>
      <c r="IVJ1" s="97"/>
      <c r="IVK1" s="97"/>
      <c r="IVL1" s="97"/>
      <c r="IVM1" s="97"/>
      <c r="IVN1" s="97"/>
      <c r="IVO1" s="97"/>
      <c r="IVP1" s="97"/>
      <c r="IVQ1" s="97"/>
      <c r="IVS1" s="97"/>
      <c r="IWC1" s="97"/>
      <c r="IWI1" s="97"/>
      <c r="IWY1" s="97"/>
      <c r="IWZ1" s="97"/>
      <c r="IXA1" s="97"/>
      <c r="IXB1" s="97"/>
      <c r="IXC1" s="97"/>
      <c r="IXD1" s="97"/>
      <c r="IXE1" s="97"/>
      <c r="IXF1" s="97"/>
      <c r="IXN1" s="97"/>
      <c r="IXO1" s="97"/>
      <c r="IXP1" s="97"/>
      <c r="IXQ1" s="97"/>
      <c r="IXR1" s="97"/>
      <c r="IXS1" s="97"/>
      <c r="IXT1" s="97"/>
      <c r="IXU1" s="97"/>
      <c r="IXV1" s="97"/>
      <c r="IXW1" s="97"/>
      <c r="IXX1" s="97"/>
      <c r="IXY1" s="97"/>
      <c r="IXZ1" s="97"/>
      <c r="IYA1" s="97"/>
      <c r="IYB1" s="97"/>
      <c r="IYC1" s="97"/>
      <c r="IYD1" s="97"/>
      <c r="IYE1" s="97"/>
      <c r="IYF1" s="97"/>
      <c r="IYG1" s="97"/>
      <c r="IYH1" s="97"/>
      <c r="IYI1" s="97"/>
      <c r="IYJ1" s="97"/>
      <c r="IYK1" s="97"/>
      <c r="IYM1" s="97"/>
      <c r="IYW1" s="97"/>
      <c r="IZC1" s="97"/>
      <c r="IZS1" s="97"/>
      <c r="IZT1" s="97"/>
      <c r="IZU1" s="97"/>
      <c r="IZV1" s="97"/>
      <c r="IZW1" s="97"/>
      <c r="IZX1" s="97"/>
      <c r="IZY1" s="97"/>
      <c r="IZZ1" s="97"/>
      <c r="JAH1" s="97"/>
      <c r="JAI1" s="97"/>
      <c r="JAJ1" s="97"/>
      <c r="JAK1" s="97"/>
      <c r="JAL1" s="97"/>
      <c r="JAM1" s="97"/>
      <c r="JAN1" s="97"/>
      <c r="JAO1" s="97"/>
      <c r="JAP1" s="97"/>
      <c r="JAQ1" s="97"/>
      <c r="JAR1" s="97"/>
      <c r="JAS1" s="97"/>
      <c r="JAT1" s="97"/>
      <c r="JAU1" s="97"/>
      <c r="JAV1" s="97"/>
      <c r="JAW1" s="97"/>
      <c r="JAX1" s="97"/>
      <c r="JAY1" s="97"/>
      <c r="JAZ1" s="97"/>
      <c r="JBA1" s="97"/>
      <c r="JBB1" s="97"/>
      <c r="JBC1" s="97"/>
      <c r="JBD1" s="97"/>
      <c r="JBE1" s="97"/>
      <c r="JBG1" s="97"/>
      <c r="JBQ1" s="97"/>
      <c r="JBW1" s="97"/>
      <c r="JCM1" s="97"/>
      <c r="JCN1" s="97"/>
      <c r="JCO1" s="97"/>
      <c r="JCP1" s="97"/>
      <c r="JCQ1" s="97"/>
      <c r="JCR1" s="97"/>
      <c r="JCS1" s="97"/>
      <c r="JCT1" s="97"/>
      <c r="JDB1" s="97"/>
      <c r="JDC1" s="97"/>
      <c r="JDD1" s="97"/>
      <c r="JDE1" s="97"/>
      <c r="JDF1" s="97"/>
      <c r="JDG1" s="97"/>
      <c r="JDH1" s="97"/>
      <c r="JDI1" s="97"/>
      <c r="JDJ1" s="97"/>
      <c r="JDK1" s="97"/>
      <c r="JDL1" s="97"/>
      <c r="JDM1" s="97"/>
      <c r="JDN1" s="97"/>
      <c r="JDO1" s="97"/>
      <c r="JDP1" s="97"/>
      <c r="JDQ1" s="97"/>
      <c r="JDR1" s="97"/>
      <c r="JDS1" s="97"/>
      <c r="JDT1" s="97"/>
      <c r="JDU1" s="97"/>
      <c r="JDV1" s="97"/>
      <c r="JDW1" s="97"/>
      <c r="JDX1" s="97"/>
      <c r="JDY1" s="97"/>
      <c r="JEA1" s="97"/>
      <c r="JEK1" s="97"/>
      <c r="JEQ1" s="97"/>
      <c r="JFG1" s="97"/>
      <c r="JFH1" s="97"/>
      <c r="JFI1" s="97"/>
      <c r="JFJ1" s="97"/>
      <c r="JFK1" s="97"/>
      <c r="JFL1" s="97"/>
      <c r="JFM1" s="97"/>
      <c r="JFN1" s="97"/>
      <c r="JFV1" s="97"/>
      <c r="JFW1" s="97"/>
      <c r="JFX1" s="97"/>
      <c r="JFY1" s="97"/>
      <c r="JFZ1" s="97"/>
      <c r="JGA1" s="97"/>
      <c r="JGB1" s="97"/>
      <c r="JGC1" s="97"/>
      <c r="JGD1" s="97"/>
      <c r="JGE1" s="97"/>
      <c r="JGF1" s="97"/>
      <c r="JGG1" s="97"/>
      <c r="JGH1" s="97"/>
      <c r="JGI1" s="97"/>
      <c r="JGJ1" s="97"/>
      <c r="JGK1" s="97"/>
      <c r="JGL1" s="97"/>
      <c r="JGM1" s="97"/>
      <c r="JGN1" s="97"/>
      <c r="JGO1" s="97"/>
      <c r="JGP1" s="97"/>
      <c r="JGQ1" s="97"/>
      <c r="JGR1" s="97"/>
      <c r="JGS1" s="97"/>
      <c r="JGU1" s="97"/>
      <c r="JHE1" s="97"/>
      <c r="JHK1" s="97"/>
      <c r="JIA1" s="97"/>
      <c r="JIB1" s="97"/>
      <c r="JIC1" s="97"/>
      <c r="JID1" s="97"/>
      <c r="JIE1" s="97"/>
      <c r="JIF1" s="97"/>
      <c r="JIG1" s="97"/>
      <c r="JIH1" s="97"/>
      <c r="JIP1" s="97"/>
      <c r="JIQ1" s="97"/>
      <c r="JIR1" s="97"/>
      <c r="JIS1" s="97"/>
      <c r="JIT1" s="97"/>
      <c r="JIU1" s="97"/>
      <c r="JIV1" s="97"/>
      <c r="JIW1" s="97"/>
      <c r="JIX1" s="97"/>
      <c r="JIY1" s="97"/>
      <c r="JIZ1" s="97"/>
      <c r="JJA1" s="97"/>
      <c r="JJB1" s="97"/>
      <c r="JJC1" s="97"/>
      <c r="JJD1" s="97"/>
      <c r="JJE1" s="97"/>
      <c r="JJF1" s="97"/>
      <c r="JJG1" s="97"/>
      <c r="JJH1" s="97"/>
      <c r="JJI1" s="97"/>
      <c r="JJJ1" s="97"/>
      <c r="JJK1" s="97"/>
      <c r="JJL1" s="97"/>
      <c r="JJM1" s="97"/>
      <c r="JJO1" s="97"/>
      <c r="JJY1" s="97"/>
      <c r="JKE1" s="97"/>
      <c r="JKU1" s="97"/>
      <c r="JKV1" s="97"/>
      <c r="JKW1" s="97"/>
      <c r="JKX1" s="97"/>
      <c r="JKY1" s="97"/>
      <c r="JKZ1" s="97"/>
      <c r="JLA1" s="97"/>
      <c r="JLB1" s="97"/>
      <c r="JLJ1" s="97"/>
      <c r="JLK1" s="97"/>
      <c r="JLL1" s="97"/>
      <c r="JLM1" s="97"/>
      <c r="JLN1" s="97"/>
      <c r="JLO1" s="97"/>
      <c r="JLP1" s="97"/>
      <c r="JLQ1" s="97"/>
      <c r="JLR1" s="97"/>
      <c r="JLS1" s="97"/>
      <c r="JLT1" s="97"/>
      <c r="JLU1" s="97"/>
      <c r="JLV1" s="97"/>
      <c r="JLW1" s="97"/>
      <c r="JLX1" s="97"/>
      <c r="JLY1" s="97"/>
      <c r="JLZ1" s="97"/>
      <c r="JMA1" s="97"/>
      <c r="JMB1" s="97"/>
      <c r="JMC1" s="97"/>
      <c r="JMD1" s="97"/>
      <c r="JME1" s="97"/>
      <c r="JMF1" s="97"/>
      <c r="JMG1" s="97"/>
      <c r="JMI1" s="97"/>
      <c r="JMS1" s="97"/>
      <c r="JMY1" s="97"/>
      <c r="JNO1" s="97"/>
      <c r="JNP1" s="97"/>
      <c r="JNQ1" s="97"/>
      <c r="JNR1" s="97"/>
      <c r="JNS1" s="97"/>
      <c r="JNT1" s="97"/>
      <c r="JNU1" s="97"/>
      <c r="JNV1" s="97"/>
      <c r="JOD1" s="97"/>
      <c r="JOE1" s="97"/>
      <c r="JOF1" s="97"/>
      <c r="JOG1" s="97"/>
      <c r="JOH1" s="97"/>
      <c r="JOI1" s="97"/>
      <c r="JOJ1" s="97"/>
      <c r="JOK1" s="97"/>
      <c r="JOL1" s="97"/>
      <c r="JOM1" s="97"/>
      <c r="JON1" s="97"/>
      <c r="JOO1" s="97"/>
      <c r="JOP1" s="97"/>
      <c r="JOQ1" s="97"/>
      <c r="JOR1" s="97"/>
      <c r="JOS1" s="97"/>
      <c r="JOT1" s="97"/>
      <c r="JOU1" s="97"/>
      <c r="JOV1" s="97"/>
      <c r="JOW1" s="97"/>
      <c r="JOX1" s="97"/>
      <c r="JOY1" s="97"/>
      <c r="JOZ1" s="97"/>
      <c r="JPA1" s="97"/>
      <c r="JPC1" s="97"/>
      <c r="JPM1" s="97"/>
      <c r="JPS1" s="97"/>
      <c r="JQI1" s="97"/>
      <c r="JQJ1" s="97"/>
      <c r="JQK1" s="97"/>
      <c r="JQL1" s="97"/>
      <c r="JQM1" s="97"/>
      <c r="JQN1" s="97"/>
      <c r="JQO1" s="97"/>
      <c r="JQP1" s="97"/>
      <c r="JQX1" s="97"/>
      <c r="JQY1" s="97"/>
      <c r="JQZ1" s="97"/>
      <c r="JRA1" s="97"/>
      <c r="JRB1" s="97"/>
      <c r="JRC1" s="97"/>
      <c r="JRD1" s="97"/>
      <c r="JRE1" s="97"/>
      <c r="JRF1" s="97"/>
      <c r="JRG1" s="97"/>
      <c r="JRH1" s="97"/>
      <c r="JRI1" s="97"/>
      <c r="JRJ1" s="97"/>
      <c r="JRK1" s="97"/>
      <c r="JRL1" s="97"/>
      <c r="JRM1" s="97"/>
      <c r="JRN1" s="97"/>
      <c r="JRO1" s="97"/>
      <c r="JRP1" s="97"/>
      <c r="JRQ1" s="97"/>
      <c r="JRR1" s="97"/>
      <c r="JRS1" s="97"/>
      <c r="JRT1" s="97"/>
      <c r="JRU1" s="97"/>
      <c r="JRW1" s="97"/>
      <c r="JSG1" s="97"/>
      <c r="JSM1" s="97"/>
      <c r="JSS1" s="96">
        <v>1212</v>
      </c>
      <c r="JTC1" s="97"/>
      <c r="JTD1" s="97"/>
      <c r="JTE1" s="97"/>
      <c r="JTF1" s="97"/>
      <c r="JTG1" s="97"/>
      <c r="JTH1" s="97"/>
      <c r="JTI1" s="97"/>
      <c r="JTJ1" s="97"/>
      <c r="JTR1" s="97"/>
      <c r="JTS1" s="97"/>
      <c r="JTT1" s="97"/>
      <c r="JTU1" s="97"/>
      <c r="JTV1" s="97"/>
      <c r="JTW1" s="97"/>
      <c r="JTX1" s="97"/>
      <c r="JTY1" s="97"/>
      <c r="JTZ1" s="97"/>
      <c r="JUA1" s="97"/>
      <c r="JUB1" s="97"/>
      <c r="JUC1" s="97"/>
      <c r="JUD1" s="97"/>
      <c r="JUE1" s="97"/>
      <c r="JUF1" s="97"/>
      <c r="JUG1" s="97"/>
      <c r="JUH1" s="97"/>
      <c r="JUI1" s="97"/>
      <c r="JUJ1" s="97"/>
      <c r="JUK1" s="97"/>
      <c r="JUL1" s="97"/>
      <c r="JUM1" s="97"/>
      <c r="JUN1" s="97"/>
      <c r="JUO1" s="97"/>
      <c r="JUQ1" s="97"/>
      <c r="JVA1" s="97"/>
      <c r="JVG1" s="97"/>
      <c r="JVW1" s="97"/>
      <c r="JVX1" s="97"/>
      <c r="JVY1" s="97"/>
      <c r="JVZ1" s="97"/>
      <c r="JWA1" s="97"/>
      <c r="JWB1" s="97"/>
      <c r="JWC1" s="97"/>
      <c r="JWD1" s="97"/>
      <c r="JWL1" s="97"/>
      <c r="JWM1" s="97"/>
      <c r="JWN1" s="97"/>
      <c r="JWO1" s="97"/>
      <c r="JWP1" s="97"/>
      <c r="JWQ1" s="97"/>
      <c r="JWR1" s="97"/>
      <c r="JWS1" s="97"/>
      <c r="JWT1" s="97"/>
      <c r="JWU1" s="97"/>
      <c r="JWV1" s="97"/>
      <c r="JWW1" s="97"/>
      <c r="JWX1" s="97"/>
      <c r="JWY1" s="97"/>
      <c r="JWZ1" s="97"/>
      <c r="JXA1" s="97"/>
      <c r="JXB1" s="97"/>
      <c r="JXC1" s="97"/>
      <c r="JXD1" s="97"/>
      <c r="JXE1" s="97"/>
      <c r="JXF1" s="97"/>
      <c r="JXG1" s="97"/>
      <c r="JXH1" s="97"/>
      <c r="JXI1" s="97"/>
      <c r="JXK1" s="97"/>
      <c r="JXU1" s="97"/>
      <c r="JYA1" s="97"/>
      <c r="JYQ1" s="97"/>
      <c r="JYR1" s="97"/>
      <c r="JYS1" s="97"/>
      <c r="JYT1" s="97"/>
      <c r="JYU1" s="97"/>
      <c r="JYV1" s="97"/>
      <c r="JYW1" s="97"/>
      <c r="JYX1" s="97"/>
      <c r="JZF1" s="97"/>
      <c r="JZG1" s="97"/>
      <c r="JZH1" s="97"/>
      <c r="JZI1" s="97"/>
      <c r="JZJ1" s="97"/>
      <c r="JZK1" s="97"/>
      <c r="JZL1" s="97"/>
      <c r="JZM1" s="97"/>
      <c r="JZN1" s="97"/>
      <c r="JZO1" s="97"/>
      <c r="JZP1" s="97"/>
      <c r="JZQ1" s="97"/>
      <c r="JZR1" s="97"/>
      <c r="JZS1" s="97"/>
      <c r="JZT1" s="97"/>
      <c r="JZU1" s="97"/>
      <c r="JZV1" s="97"/>
      <c r="JZW1" s="97"/>
      <c r="JZX1" s="97"/>
      <c r="JZY1" s="97"/>
      <c r="JZZ1" s="97"/>
      <c r="KAA1" s="97"/>
      <c r="KAB1" s="97"/>
      <c r="KAC1" s="97"/>
      <c r="KAE1" s="97"/>
      <c r="KAO1" s="97"/>
      <c r="KAU1" s="97"/>
      <c r="KBK1" s="97"/>
      <c r="KBL1" s="97"/>
      <c r="KBM1" s="97"/>
      <c r="KBN1" s="97"/>
      <c r="KBO1" s="97"/>
      <c r="KBP1" s="97"/>
      <c r="KBQ1" s="97"/>
      <c r="KBR1" s="97"/>
      <c r="KBZ1" s="97"/>
      <c r="KCA1" s="97"/>
      <c r="KCB1" s="97"/>
      <c r="KCC1" s="97"/>
      <c r="KCD1" s="97"/>
      <c r="KCE1" s="97"/>
      <c r="KCF1" s="97"/>
      <c r="KCG1" s="97"/>
      <c r="KCH1" s="97"/>
      <c r="KCI1" s="97"/>
      <c r="KCJ1" s="97"/>
      <c r="KCK1" s="97"/>
      <c r="KCL1" s="97"/>
      <c r="KCM1" s="97"/>
      <c r="KCN1" s="97"/>
      <c r="KCO1" s="97"/>
      <c r="KCP1" s="97"/>
      <c r="KCQ1" s="97"/>
      <c r="KCR1" s="97"/>
      <c r="KCS1" s="97"/>
      <c r="KCT1" s="97"/>
      <c r="KCU1" s="97"/>
      <c r="KCV1" s="97"/>
      <c r="KCW1" s="97"/>
      <c r="KCY1" s="97"/>
      <c r="KDI1" s="97"/>
      <c r="KDO1" s="97"/>
      <c r="KEE1" s="97"/>
      <c r="KEF1" s="97"/>
      <c r="KEG1" s="97"/>
      <c r="KEH1" s="97"/>
      <c r="KEI1" s="97"/>
      <c r="KEJ1" s="97"/>
      <c r="KEK1" s="97"/>
      <c r="KEL1" s="97"/>
      <c r="KET1" s="97"/>
      <c r="KEU1" s="97"/>
      <c r="KEV1" s="97"/>
      <c r="KEW1" s="97"/>
      <c r="KEX1" s="97"/>
      <c r="KEY1" s="97"/>
      <c r="KEZ1" s="97"/>
      <c r="KFA1" s="97"/>
      <c r="KFB1" s="97"/>
      <c r="KFC1" s="97"/>
      <c r="KFD1" s="97"/>
      <c r="KFE1" s="97"/>
      <c r="KFF1" s="97"/>
      <c r="KFG1" s="97"/>
      <c r="KFH1" s="97"/>
      <c r="KFI1" s="97"/>
      <c r="KFJ1" s="97"/>
      <c r="KFK1" s="97"/>
      <c r="KFL1" s="97"/>
      <c r="KFM1" s="97"/>
      <c r="KFN1" s="97"/>
      <c r="KFO1" s="97"/>
      <c r="KFP1" s="97"/>
      <c r="KFQ1" s="97"/>
      <c r="KFS1" s="97"/>
      <c r="KGC1" s="97"/>
      <c r="KGI1" s="97"/>
      <c r="KGY1" s="97"/>
      <c r="KGZ1" s="97"/>
      <c r="KHA1" s="97"/>
      <c r="KHB1" s="97"/>
      <c r="KHC1" s="97"/>
      <c r="KHD1" s="97"/>
      <c r="KHE1" s="97"/>
      <c r="KHF1" s="97"/>
      <c r="KHN1" s="97"/>
      <c r="KHO1" s="97"/>
      <c r="KHP1" s="97"/>
      <c r="KHQ1" s="97"/>
      <c r="KHR1" s="97"/>
      <c r="KHS1" s="97"/>
      <c r="KHT1" s="97"/>
      <c r="KHU1" s="97"/>
      <c r="KHV1" s="97"/>
      <c r="KHW1" s="97"/>
      <c r="KHX1" s="97"/>
      <c r="KHY1" s="97"/>
      <c r="KHZ1" s="97"/>
      <c r="KIA1" s="97"/>
      <c r="KIB1" s="97"/>
      <c r="KIC1" s="97"/>
      <c r="KID1" s="97"/>
      <c r="KIE1" s="97"/>
      <c r="KIF1" s="97"/>
      <c r="KIG1" s="97"/>
      <c r="KIH1" s="97"/>
      <c r="KII1" s="97"/>
      <c r="KIJ1" s="97"/>
      <c r="KIK1" s="97"/>
      <c r="KIM1" s="97"/>
      <c r="KIW1" s="97"/>
      <c r="KJC1" s="97"/>
      <c r="KJS1" s="97"/>
      <c r="KJT1" s="97"/>
      <c r="KJU1" s="97"/>
      <c r="KJV1" s="97"/>
      <c r="KJW1" s="97"/>
      <c r="KJX1" s="97"/>
      <c r="KJY1" s="97"/>
      <c r="KJZ1" s="97"/>
      <c r="KKH1" s="97"/>
      <c r="KKI1" s="97"/>
      <c r="KKJ1" s="97"/>
      <c r="KKK1" s="97"/>
      <c r="KKL1" s="97"/>
      <c r="KKM1" s="97"/>
      <c r="KKN1" s="97"/>
      <c r="KKO1" s="97"/>
      <c r="KKP1" s="97"/>
      <c r="KKQ1" s="97"/>
      <c r="KKR1" s="97"/>
      <c r="KKS1" s="97"/>
      <c r="KKT1" s="97"/>
      <c r="KKU1" s="97"/>
      <c r="KKV1" s="97"/>
      <c r="KKW1" s="97"/>
      <c r="KKX1" s="97"/>
      <c r="KKY1" s="97"/>
      <c r="KKZ1" s="97"/>
      <c r="KLA1" s="97"/>
      <c r="KLB1" s="97"/>
      <c r="KLC1" s="97"/>
      <c r="KLD1" s="97"/>
      <c r="KLE1" s="97"/>
      <c r="KLG1" s="97"/>
      <c r="KLQ1" s="97"/>
      <c r="KLW1" s="97"/>
      <c r="KMM1" s="97"/>
      <c r="KMN1" s="97"/>
      <c r="KMO1" s="97"/>
      <c r="KMP1" s="97"/>
      <c r="KMQ1" s="97"/>
      <c r="KMR1" s="97"/>
      <c r="KMS1" s="97"/>
      <c r="KMT1" s="97"/>
      <c r="KNB1" s="97"/>
      <c r="KNC1" s="97"/>
      <c r="KND1" s="97"/>
      <c r="KNE1" s="97"/>
      <c r="KNF1" s="97"/>
      <c r="KNG1" s="97"/>
      <c r="KNH1" s="97"/>
      <c r="KNI1" s="97"/>
      <c r="KNJ1" s="97"/>
      <c r="KNK1" s="97"/>
      <c r="KNL1" s="97"/>
      <c r="KNM1" s="97"/>
      <c r="KNN1" s="97"/>
      <c r="KNO1" s="97"/>
      <c r="KNP1" s="97"/>
      <c r="KNQ1" s="97"/>
      <c r="KNR1" s="97"/>
      <c r="KNS1" s="97"/>
      <c r="KNT1" s="97"/>
      <c r="KNU1" s="97"/>
      <c r="KNV1" s="97"/>
      <c r="KNW1" s="97"/>
      <c r="KNX1" s="97"/>
      <c r="KNY1" s="97"/>
      <c r="KOA1" s="97"/>
      <c r="KOK1" s="97"/>
      <c r="KOQ1" s="97"/>
      <c r="KPG1" s="97"/>
      <c r="KPH1" s="97"/>
      <c r="KPI1" s="97"/>
      <c r="KPJ1" s="97"/>
      <c r="KPK1" s="97"/>
      <c r="KPL1" s="97"/>
      <c r="KPM1" s="97"/>
      <c r="KPN1" s="97"/>
      <c r="KPV1" s="97"/>
      <c r="KPW1" s="97"/>
      <c r="KPX1" s="97"/>
      <c r="KPY1" s="97"/>
      <c r="KPZ1" s="97"/>
      <c r="KQA1" s="97"/>
      <c r="KQB1" s="97"/>
      <c r="KQC1" s="97"/>
      <c r="KQD1" s="97"/>
      <c r="KQE1" s="97"/>
      <c r="KQF1" s="97"/>
      <c r="KQG1" s="97"/>
      <c r="KQH1" s="97"/>
      <c r="KQI1" s="97"/>
      <c r="KQJ1" s="97"/>
      <c r="KQK1" s="97"/>
      <c r="KQL1" s="97"/>
      <c r="KQM1" s="97"/>
      <c r="KQN1" s="97"/>
      <c r="KQO1" s="97"/>
      <c r="KQP1" s="97"/>
      <c r="KQQ1" s="97"/>
      <c r="KQR1" s="97"/>
      <c r="KQS1" s="97"/>
      <c r="KQU1" s="97"/>
      <c r="KRE1" s="97"/>
      <c r="KRK1" s="97"/>
      <c r="KSA1" s="97"/>
      <c r="KSB1" s="97"/>
      <c r="KSC1" s="97"/>
      <c r="KSD1" s="97"/>
      <c r="KSE1" s="97"/>
      <c r="KSF1" s="97"/>
      <c r="KSG1" s="97"/>
      <c r="KSH1" s="97"/>
      <c r="KSP1" s="97"/>
      <c r="KSQ1" s="97"/>
      <c r="KSR1" s="97"/>
      <c r="KSS1" s="97"/>
      <c r="KST1" s="97"/>
      <c r="KSU1" s="97"/>
      <c r="KSV1" s="97"/>
      <c r="KSW1" s="97"/>
      <c r="KSX1" s="97"/>
      <c r="KSY1" s="97"/>
      <c r="KSZ1" s="97"/>
      <c r="KTA1" s="97"/>
      <c r="KTB1" s="97"/>
      <c r="KTC1" s="97"/>
      <c r="KTD1" s="97"/>
      <c r="KTE1" s="97"/>
      <c r="KTF1" s="97"/>
      <c r="KTG1" s="97"/>
      <c r="KTH1" s="97"/>
      <c r="KTI1" s="97"/>
      <c r="KTJ1" s="97"/>
      <c r="KTK1" s="97"/>
      <c r="KTL1" s="97"/>
      <c r="KTM1" s="97"/>
      <c r="KTO1" s="97"/>
      <c r="KTY1" s="97"/>
      <c r="KUE1" s="97"/>
      <c r="KUU1" s="97"/>
      <c r="KUV1" s="97"/>
      <c r="KUW1" s="97"/>
      <c r="KUX1" s="97"/>
      <c r="KUY1" s="97"/>
      <c r="KUZ1" s="97"/>
      <c r="KVA1" s="97"/>
      <c r="KVB1" s="97"/>
      <c r="KVJ1" s="97"/>
      <c r="KVK1" s="97"/>
      <c r="KVL1" s="97"/>
      <c r="KVM1" s="97"/>
      <c r="KVN1" s="97"/>
      <c r="KVO1" s="97"/>
      <c r="KVP1" s="97"/>
      <c r="KVQ1" s="97"/>
      <c r="KVR1" s="97"/>
      <c r="KVS1" s="97"/>
      <c r="KVT1" s="97"/>
      <c r="KVU1" s="97"/>
      <c r="KVV1" s="97"/>
      <c r="KVW1" s="97"/>
      <c r="KVX1" s="97"/>
      <c r="KVY1" s="97"/>
      <c r="KVZ1" s="97"/>
      <c r="KWA1" s="97"/>
      <c r="KWB1" s="97"/>
      <c r="KWC1" s="97"/>
      <c r="KWD1" s="97"/>
      <c r="KWE1" s="97"/>
      <c r="KWF1" s="97"/>
      <c r="KWG1" s="97"/>
      <c r="KWI1" s="97"/>
      <c r="KWS1" s="97"/>
      <c r="KWY1" s="97"/>
      <c r="KXO1" s="97"/>
      <c r="KXP1" s="97"/>
      <c r="KXQ1" s="97"/>
      <c r="KXR1" s="97"/>
      <c r="KXS1" s="97"/>
      <c r="KXT1" s="97"/>
      <c r="KXU1" s="97"/>
      <c r="KXV1" s="97"/>
      <c r="KYD1" s="97"/>
      <c r="KYE1" s="97"/>
      <c r="KYF1" s="97"/>
      <c r="KYG1" s="97"/>
      <c r="KYH1" s="97"/>
      <c r="KYI1" s="97"/>
      <c r="KYJ1" s="97"/>
      <c r="KYK1" s="97"/>
      <c r="KYL1" s="97"/>
      <c r="KYM1" s="97"/>
      <c r="KYN1" s="97"/>
      <c r="KYO1" s="97"/>
      <c r="KYP1" s="97"/>
      <c r="KYQ1" s="97"/>
      <c r="KYR1" s="97"/>
      <c r="KYS1" s="97"/>
      <c r="KYT1" s="97"/>
      <c r="KYU1" s="97"/>
      <c r="KYV1" s="97"/>
      <c r="KYW1" s="97"/>
      <c r="KYX1" s="97"/>
      <c r="KYY1" s="97"/>
      <c r="KYZ1" s="97"/>
      <c r="KZA1" s="97"/>
      <c r="KZC1" s="97"/>
      <c r="KZM1" s="97"/>
      <c r="KZS1" s="97"/>
    </row>
    <row r="2" spans="1:5120 5123:8131" x14ac:dyDescent="0.2">
      <c r="A2" s="98" t="str">
        <f>'Dummy Table1'!A3</f>
        <v>English</v>
      </c>
      <c r="B2" s="98"/>
      <c r="C2" s="98"/>
      <c r="D2" s="98"/>
      <c r="E2" s="98"/>
      <c r="F2" s="98"/>
      <c r="G2" s="98"/>
      <c r="H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U2" s="98"/>
      <c r="BV2" s="98"/>
      <c r="BW2" s="98"/>
      <c r="BX2" s="98"/>
      <c r="BY2" s="98"/>
      <c r="BZ2" s="98"/>
      <c r="CA2" s="98"/>
      <c r="CB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O2" s="98"/>
      <c r="EP2" s="98"/>
      <c r="EQ2" s="98"/>
      <c r="ER2" s="98"/>
      <c r="ES2" s="98"/>
      <c r="ET2" s="98"/>
      <c r="EU2" s="98"/>
      <c r="EV2" s="98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I2" s="98"/>
      <c r="HJ2" s="98"/>
      <c r="HK2" s="98"/>
      <c r="HL2" s="98"/>
      <c r="HM2" s="98"/>
      <c r="HN2" s="98"/>
      <c r="HO2" s="98"/>
      <c r="HP2" s="98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KC2" s="98"/>
      <c r="KD2" s="98"/>
      <c r="KE2" s="98"/>
      <c r="KF2" s="98"/>
      <c r="KG2" s="98"/>
      <c r="KH2" s="98"/>
      <c r="KI2" s="98"/>
      <c r="KJ2" s="98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W2" s="98"/>
      <c r="MX2" s="98"/>
      <c r="MY2" s="98"/>
      <c r="MZ2" s="98"/>
      <c r="NA2" s="98"/>
      <c r="NB2" s="98"/>
      <c r="NC2" s="98"/>
      <c r="ND2" s="98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Q2" s="98"/>
      <c r="PR2" s="98"/>
      <c r="PS2" s="98"/>
      <c r="PT2" s="98"/>
      <c r="PU2" s="98"/>
      <c r="PV2" s="98"/>
      <c r="PW2" s="98"/>
      <c r="PX2" s="98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K2" s="98"/>
      <c r="SL2" s="98"/>
      <c r="SM2" s="98"/>
      <c r="SN2" s="98"/>
      <c r="SO2" s="98"/>
      <c r="SP2" s="98"/>
      <c r="SQ2" s="98"/>
      <c r="SR2" s="98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VE2" s="98"/>
      <c r="VF2" s="98"/>
      <c r="VG2" s="98"/>
      <c r="VH2" s="98"/>
      <c r="VI2" s="98"/>
      <c r="VJ2" s="98"/>
      <c r="VK2" s="98"/>
      <c r="VL2" s="98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Y2" s="98"/>
      <c r="XZ2" s="98"/>
      <c r="YA2" s="98"/>
      <c r="YB2" s="98"/>
      <c r="YC2" s="98"/>
      <c r="YD2" s="98"/>
      <c r="YE2" s="98"/>
      <c r="YF2" s="98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S2" s="98"/>
      <c r="AAT2" s="98"/>
      <c r="AAU2" s="98"/>
      <c r="AAV2" s="98"/>
      <c r="AAW2" s="98"/>
      <c r="AAX2" s="98"/>
      <c r="AAY2" s="98"/>
      <c r="AAZ2" s="98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M2" s="98"/>
      <c r="ADN2" s="98"/>
      <c r="ADO2" s="98"/>
      <c r="ADP2" s="98"/>
      <c r="ADQ2" s="98"/>
      <c r="ADR2" s="98"/>
      <c r="ADS2" s="98"/>
      <c r="ADT2" s="98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G2" s="98"/>
      <c r="AGH2" s="98"/>
      <c r="AGI2" s="98"/>
      <c r="AGJ2" s="98"/>
      <c r="AGK2" s="98"/>
      <c r="AGL2" s="98"/>
      <c r="AGM2" s="98"/>
      <c r="AGN2" s="98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JA2" s="98"/>
      <c r="AJB2" s="98"/>
      <c r="AJC2" s="98"/>
      <c r="AJD2" s="98"/>
      <c r="AJE2" s="98"/>
      <c r="AJF2" s="98"/>
      <c r="AJG2" s="98"/>
      <c r="AJH2" s="98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U2" s="98"/>
      <c r="ALV2" s="98"/>
      <c r="ALW2" s="98"/>
      <c r="ALX2" s="98"/>
      <c r="ALY2" s="98"/>
      <c r="ALZ2" s="98"/>
      <c r="AMA2" s="98"/>
      <c r="AMB2" s="98"/>
      <c r="AME2" s="97"/>
      <c r="AMF2" s="97"/>
      <c r="AMG2" s="97"/>
      <c r="AMH2" s="97"/>
      <c r="AMI2" s="97"/>
      <c r="AMJ2" s="97"/>
      <c r="AMK2" s="97"/>
      <c r="AML2" s="97"/>
      <c r="AMM2" s="97"/>
      <c r="AMN2" s="97"/>
      <c r="AMO2" s="97"/>
      <c r="AMP2" s="97"/>
      <c r="AMQ2" s="97"/>
      <c r="AMR2" s="97"/>
      <c r="AMS2" s="97"/>
      <c r="AMT2" s="97"/>
      <c r="AMU2" s="97"/>
      <c r="AMV2" s="97"/>
      <c r="AMW2" s="97"/>
      <c r="AMX2" s="97"/>
      <c r="AMY2" s="97"/>
      <c r="AMZ2" s="97"/>
      <c r="ANA2" s="97"/>
      <c r="ANB2" s="97"/>
      <c r="ANC2" s="97"/>
      <c r="AND2" s="97"/>
      <c r="ANE2" s="97"/>
      <c r="ANF2" s="97"/>
      <c r="ANG2" s="97"/>
      <c r="ANH2" s="97"/>
      <c r="ANI2" s="97"/>
      <c r="ANJ2" s="97"/>
      <c r="ANK2" s="97"/>
      <c r="ANL2" s="97"/>
      <c r="ANM2" s="97"/>
      <c r="ANN2" s="97"/>
      <c r="ANO2" s="97"/>
      <c r="ANP2" s="97"/>
      <c r="ANQ2" s="97"/>
      <c r="ANR2" s="97"/>
      <c r="ANS2" s="97"/>
      <c r="ANT2" s="97"/>
      <c r="ANU2" s="97"/>
      <c r="ANV2" s="97"/>
      <c r="ANW2" s="97"/>
      <c r="ANX2" s="97"/>
      <c r="ANY2" s="97"/>
      <c r="ANZ2" s="97"/>
      <c r="AOA2" s="97"/>
      <c r="AOB2" s="97"/>
      <c r="AOC2" s="97"/>
      <c r="AOD2" s="97"/>
      <c r="AOE2" s="97"/>
      <c r="AOF2" s="97"/>
      <c r="AOG2" s="97"/>
      <c r="AOH2" s="97"/>
      <c r="AOI2" s="97"/>
      <c r="AOO2" s="98"/>
      <c r="AOP2" s="98"/>
      <c r="AOQ2" s="98"/>
      <c r="AOR2" s="98"/>
      <c r="AOS2" s="98"/>
      <c r="AOT2" s="98"/>
      <c r="AOU2" s="98"/>
      <c r="AOV2" s="98"/>
      <c r="AOY2" s="97"/>
      <c r="AOZ2" s="97"/>
      <c r="APA2" s="97"/>
      <c r="APB2" s="97"/>
      <c r="APC2" s="97"/>
      <c r="APD2" s="97"/>
      <c r="APE2" s="97"/>
      <c r="APF2" s="97"/>
      <c r="APG2" s="97"/>
      <c r="APH2" s="97"/>
      <c r="API2" s="97"/>
      <c r="APJ2" s="97"/>
      <c r="APK2" s="97"/>
      <c r="APL2" s="97"/>
      <c r="APM2" s="97"/>
      <c r="APN2" s="97"/>
      <c r="APO2" s="97"/>
      <c r="APP2" s="97"/>
      <c r="APQ2" s="97"/>
      <c r="APR2" s="97"/>
      <c r="APS2" s="97"/>
      <c r="APT2" s="97"/>
      <c r="APU2" s="97"/>
      <c r="APV2" s="97"/>
      <c r="APW2" s="97"/>
      <c r="APX2" s="97"/>
      <c r="APY2" s="97"/>
      <c r="APZ2" s="97"/>
      <c r="AQA2" s="97"/>
      <c r="AQB2" s="97"/>
      <c r="AQC2" s="97"/>
      <c r="AQD2" s="97"/>
      <c r="AQE2" s="97"/>
      <c r="AQF2" s="97"/>
      <c r="AQG2" s="97"/>
      <c r="AQH2" s="97"/>
      <c r="AQI2" s="97"/>
      <c r="AQJ2" s="97"/>
      <c r="AQK2" s="97"/>
      <c r="AQL2" s="97"/>
      <c r="AQM2" s="97"/>
      <c r="AQN2" s="97"/>
      <c r="AQO2" s="97"/>
      <c r="AQP2" s="97"/>
      <c r="AQQ2" s="97"/>
      <c r="AQR2" s="97"/>
      <c r="AQS2" s="97"/>
      <c r="AQT2" s="97"/>
      <c r="AQU2" s="97"/>
      <c r="AQV2" s="97"/>
      <c r="AQW2" s="97"/>
      <c r="AQX2" s="97"/>
      <c r="AQY2" s="97"/>
      <c r="AQZ2" s="97"/>
      <c r="ARA2" s="97"/>
      <c r="ARB2" s="97"/>
      <c r="ARC2" s="97"/>
      <c r="ARI2" s="98"/>
      <c r="ARJ2" s="98"/>
      <c r="ARK2" s="98"/>
      <c r="ARL2" s="98"/>
      <c r="ARM2" s="98"/>
      <c r="ARN2" s="98"/>
      <c r="ARO2" s="98"/>
      <c r="ARP2" s="98"/>
      <c r="ARS2" s="97"/>
      <c r="ART2" s="97"/>
      <c r="ARU2" s="97"/>
      <c r="ARV2" s="97"/>
      <c r="ARW2" s="97"/>
      <c r="ARX2" s="97"/>
      <c r="ARY2" s="97"/>
      <c r="ARZ2" s="97"/>
      <c r="ASA2" s="97"/>
      <c r="ASB2" s="97"/>
      <c r="ASC2" s="97"/>
      <c r="ASD2" s="97"/>
      <c r="ASE2" s="97"/>
      <c r="ASF2" s="97"/>
      <c r="ASG2" s="97"/>
      <c r="ASH2" s="97"/>
      <c r="ASI2" s="97"/>
      <c r="ASJ2" s="97"/>
      <c r="ASK2" s="97"/>
      <c r="ASL2" s="97"/>
      <c r="ASM2" s="97"/>
      <c r="ASN2" s="97"/>
      <c r="ASO2" s="97"/>
      <c r="ASP2" s="97"/>
      <c r="ASQ2" s="97"/>
      <c r="ASR2" s="97"/>
      <c r="ASS2" s="97"/>
      <c r="AST2" s="97"/>
      <c r="ASU2" s="97"/>
      <c r="ASV2" s="97"/>
      <c r="ASW2" s="97"/>
      <c r="ASX2" s="97"/>
      <c r="ASY2" s="97"/>
      <c r="ASZ2" s="97"/>
      <c r="ATA2" s="97"/>
      <c r="ATB2" s="97"/>
      <c r="ATC2" s="97"/>
      <c r="ATD2" s="97"/>
      <c r="ATE2" s="97"/>
      <c r="ATF2" s="97"/>
      <c r="ATG2" s="97"/>
      <c r="ATH2" s="97"/>
      <c r="ATI2" s="97"/>
      <c r="ATJ2" s="97"/>
      <c r="ATK2" s="97"/>
      <c r="ATL2" s="97"/>
      <c r="ATM2" s="97"/>
      <c r="ATN2" s="97"/>
      <c r="ATO2" s="97"/>
      <c r="ATP2" s="97"/>
      <c r="ATQ2" s="97"/>
      <c r="ATR2" s="97"/>
      <c r="ATS2" s="97"/>
      <c r="ATT2" s="97"/>
      <c r="ATU2" s="97"/>
      <c r="ATV2" s="97"/>
      <c r="ATW2" s="97"/>
      <c r="AUC2" s="98"/>
      <c r="AUD2" s="98"/>
      <c r="AUE2" s="98"/>
      <c r="AUF2" s="98"/>
      <c r="AUG2" s="98"/>
      <c r="AUH2" s="98"/>
      <c r="AUI2" s="98"/>
      <c r="AUJ2" s="98"/>
      <c r="AUM2" s="97"/>
      <c r="AUN2" s="97"/>
      <c r="AUO2" s="97"/>
      <c r="AUP2" s="97"/>
      <c r="AUQ2" s="97"/>
      <c r="AUR2" s="97"/>
      <c r="AUS2" s="97"/>
      <c r="AUT2" s="97"/>
      <c r="AUU2" s="97"/>
      <c r="AUV2" s="97"/>
      <c r="AUW2" s="97"/>
      <c r="AUX2" s="97"/>
      <c r="AUY2" s="97"/>
      <c r="AUZ2" s="97"/>
      <c r="AVA2" s="97"/>
      <c r="AVB2" s="97"/>
      <c r="AVC2" s="97"/>
      <c r="AVD2" s="97"/>
      <c r="AVE2" s="97"/>
      <c r="AVF2" s="97"/>
      <c r="AVG2" s="97"/>
      <c r="AVH2" s="97"/>
      <c r="AVI2" s="97"/>
      <c r="AVJ2" s="97"/>
      <c r="AVK2" s="97"/>
      <c r="AVL2" s="97"/>
      <c r="AVM2" s="97"/>
      <c r="AVN2" s="97"/>
      <c r="AVO2" s="97"/>
      <c r="AVP2" s="97"/>
      <c r="AVQ2" s="97"/>
      <c r="AVR2" s="97"/>
      <c r="AVS2" s="97"/>
      <c r="AVT2" s="97"/>
      <c r="AVU2" s="97"/>
      <c r="AVV2" s="97"/>
      <c r="AVW2" s="97"/>
      <c r="AVX2" s="97"/>
      <c r="AVY2" s="97"/>
      <c r="AVZ2" s="97"/>
      <c r="AWA2" s="97"/>
      <c r="AWB2" s="97"/>
      <c r="AWC2" s="97"/>
      <c r="AWD2" s="97"/>
      <c r="AWE2" s="97"/>
      <c r="AWF2" s="97"/>
      <c r="AWG2" s="97"/>
      <c r="AWH2" s="97"/>
      <c r="AWI2" s="97"/>
      <c r="AWJ2" s="97"/>
      <c r="AWK2" s="97"/>
      <c r="AWL2" s="97"/>
      <c r="AWM2" s="97"/>
      <c r="AWN2" s="97"/>
      <c r="AWO2" s="97"/>
      <c r="AWP2" s="97"/>
      <c r="AWQ2" s="97"/>
      <c r="AWW2" s="98"/>
      <c r="AWX2" s="98"/>
      <c r="AWY2" s="98"/>
      <c r="AWZ2" s="98"/>
      <c r="AXA2" s="98"/>
      <c r="AXB2" s="98"/>
      <c r="AXC2" s="98"/>
      <c r="AXD2" s="98"/>
      <c r="AXG2" s="97"/>
      <c r="AXH2" s="97"/>
      <c r="AXI2" s="97"/>
      <c r="AXJ2" s="97"/>
      <c r="AXK2" s="97"/>
      <c r="AXL2" s="97"/>
      <c r="AXM2" s="97"/>
      <c r="AXN2" s="97"/>
      <c r="AXO2" s="97"/>
      <c r="AXP2" s="97"/>
      <c r="AXQ2" s="97"/>
      <c r="AXR2" s="97"/>
      <c r="AXS2" s="97"/>
      <c r="AXT2" s="97"/>
      <c r="AXU2" s="97"/>
      <c r="AXV2" s="97"/>
      <c r="AXW2" s="97"/>
      <c r="AXX2" s="97"/>
      <c r="AXY2" s="97"/>
      <c r="AXZ2" s="97"/>
      <c r="AYA2" s="97"/>
      <c r="AYB2" s="97"/>
      <c r="AYC2" s="97"/>
      <c r="AYD2" s="97"/>
      <c r="AYE2" s="97"/>
      <c r="AYF2" s="97"/>
      <c r="AYG2" s="97"/>
      <c r="AYH2" s="97"/>
      <c r="AYI2" s="97"/>
      <c r="AYJ2" s="97"/>
      <c r="AYK2" s="97"/>
      <c r="AYL2" s="97"/>
      <c r="AYM2" s="97"/>
      <c r="AYN2" s="97"/>
      <c r="AYO2" s="97"/>
      <c r="AYP2" s="97"/>
      <c r="AYQ2" s="97"/>
      <c r="AYR2" s="97"/>
      <c r="AYS2" s="97"/>
      <c r="AYT2" s="97"/>
      <c r="AYU2" s="97"/>
      <c r="AYV2" s="97"/>
      <c r="AYW2" s="97"/>
      <c r="AYX2" s="97"/>
      <c r="AYY2" s="97"/>
      <c r="AYZ2" s="97"/>
      <c r="AZA2" s="97"/>
      <c r="AZB2" s="97"/>
      <c r="AZC2" s="97"/>
      <c r="AZD2" s="97"/>
      <c r="AZE2" s="97"/>
      <c r="AZF2" s="97"/>
      <c r="AZG2" s="97"/>
      <c r="AZH2" s="97"/>
      <c r="AZI2" s="97"/>
      <c r="AZJ2" s="97"/>
      <c r="AZK2" s="97"/>
      <c r="AZQ2" s="98"/>
      <c r="AZR2" s="98"/>
      <c r="AZS2" s="98"/>
      <c r="AZT2" s="98"/>
      <c r="AZU2" s="98"/>
      <c r="AZV2" s="98"/>
      <c r="AZW2" s="98"/>
      <c r="AZX2" s="98"/>
      <c r="BAA2" s="97"/>
      <c r="BAB2" s="97"/>
      <c r="BAC2" s="97"/>
      <c r="BAD2" s="97"/>
      <c r="BAE2" s="97"/>
      <c r="BAF2" s="97"/>
      <c r="BAG2" s="97"/>
      <c r="BAH2" s="97"/>
      <c r="BAI2" s="97"/>
      <c r="BAJ2" s="97"/>
      <c r="BAK2" s="97"/>
      <c r="BAL2" s="97"/>
      <c r="BAM2" s="97"/>
      <c r="BAN2" s="97"/>
      <c r="BAO2" s="97"/>
      <c r="BAP2" s="97"/>
      <c r="BAQ2" s="97"/>
      <c r="BAR2" s="97"/>
      <c r="BAS2" s="97"/>
      <c r="BAT2" s="97"/>
      <c r="BAU2" s="97"/>
      <c r="BAV2" s="97"/>
      <c r="BAW2" s="97"/>
      <c r="BAX2" s="97"/>
      <c r="BAY2" s="97"/>
      <c r="BAZ2" s="97"/>
      <c r="BBA2" s="97"/>
      <c r="BBB2" s="97"/>
      <c r="BBC2" s="97"/>
      <c r="BBD2" s="97"/>
      <c r="BBE2" s="97"/>
      <c r="BBF2" s="97"/>
      <c r="BBG2" s="97"/>
      <c r="BBH2" s="97"/>
      <c r="BBI2" s="97"/>
      <c r="BBJ2" s="97"/>
      <c r="BBK2" s="97"/>
      <c r="BBL2" s="97"/>
      <c r="BBM2" s="97"/>
      <c r="BBN2" s="97"/>
      <c r="BBO2" s="97"/>
      <c r="BBP2" s="97"/>
      <c r="BBQ2" s="97"/>
      <c r="BBR2" s="97"/>
      <c r="BBS2" s="97"/>
      <c r="BBT2" s="97"/>
      <c r="BBU2" s="97"/>
      <c r="BBV2" s="97"/>
      <c r="BBW2" s="97"/>
      <c r="BBX2" s="97"/>
      <c r="BBY2" s="97"/>
      <c r="BBZ2" s="97"/>
      <c r="BCA2" s="97"/>
      <c r="BCB2" s="97"/>
      <c r="BCC2" s="97"/>
      <c r="BCD2" s="97"/>
      <c r="BCE2" s="97"/>
      <c r="BCK2" s="98"/>
      <c r="BCL2" s="98"/>
      <c r="BCM2" s="98"/>
      <c r="BCN2" s="98"/>
      <c r="BCO2" s="98"/>
      <c r="BCP2" s="98"/>
      <c r="BCQ2" s="98"/>
      <c r="BCR2" s="98"/>
      <c r="BCU2" s="97"/>
      <c r="BCV2" s="97"/>
      <c r="BCW2" s="97"/>
      <c r="BCX2" s="97"/>
      <c r="BCY2" s="97"/>
      <c r="BCZ2" s="97"/>
      <c r="BDA2" s="97"/>
      <c r="BDB2" s="97"/>
      <c r="BDC2" s="97"/>
      <c r="BDD2" s="97"/>
      <c r="BDE2" s="97"/>
      <c r="BDF2" s="97"/>
      <c r="BDG2" s="97"/>
      <c r="BDH2" s="97"/>
      <c r="BDI2" s="97"/>
      <c r="BDJ2" s="97"/>
      <c r="BDK2" s="97"/>
      <c r="BDL2" s="97"/>
      <c r="BDM2" s="97"/>
      <c r="BDN2" s="97"/>
      <c r="BDO2" s="97"/>
      <c r="BDP2" s="97"/>
      <c r="BDQ2" s="97"/>
      <c r="BDR2" s="97"/>
      <c r="BDS2" s="97"/>
      <c r="BDT2" s="97"/>
      <c r="BDU2" s="97"/>
      <c r="BDV2" s="97"/>
      <c r="BDW2" s="97"/>
      <c r="BDX2" s="97"/>
      <c r="BDY2" s="97"/>
      <c r="BDZ2" s="97"/>
      <c r="BEA2" s="97"/>
      <c r="BEB2" s="97"/>
      <c r="BEC2" s="97"/>
      <c r="BED2" s="97"/>
      <c r="BEE2" s="97"/>
      <c r="BEF2" s="97"/>
      <c r="BEG2" s="97"/>
      <c r="BEH2" s="97"/>
      <c r="BEI2" s="97"/>
      <c r="BEJ2" s="97"/>
      <c r="BEK2" s="97"/>
      <c r="BEL2" s="97"/>
      <c r="BEM2" s="97"/>
      <c r="BEN2" s="97"/>
      <c r="BEO2" s="97"/>
      <c r="BEP2" s="97"/>
      <c r="BEQ2" s="97"/>
      <c r="BER2" s="97"/>
      <c r="BES2" s="97"/>
      <c r="BET2" s="97"/>
      <c r="BEU2" s="97"/>
      <c r="BEV2" s="97"/>
      <c r="BEW2" s="97"/>
      <c r="BEX2" s="97"/>
      <c r="BEY2" s="97"/>
      <c r="BFE2" s="98"/>
      <c r="BFF2" s="98"/>
      <c r="BFG2" s="98"/>
      <c r="BFH2" s="98"/>
      <c r="BFI2" s="98"/>
      <c r="BFJ2" s="98"/>
      <c r="BFK2" s="98"/>
      <c r="BFL2" s="98"/>
      <c r="BFO2" s="97"/>
      <c r="BFP2" s="97"/>
      <c r="BFQ2" s="97"/>
      <c r="BFR2" s="97"/>
      <c r="BFS2" s="97"/>
      <c r="BFT2" s="97"/>
      <c r="BFU2" s="97"/>
      <c r="BFV2" s="97"/>
      <c r="BFW2" s="97"/>
      <c r="BFX2" s="97"/>
      <c r="BFY2" s="97"/>
      <c r="BFZ2" s="97"/>
      <c r="BGA2" s="97"/>
      <c r="BGB2" s="97"/>
      <c r="BGC2" s="97"/>
      <c r="BGD2" s="97"/>
      <c r="BGE2" s="97"/>
      <c r="BGF2" s="97"/>
      <c r="BGG2" s="97"/>
      <c r="BGH2" s="97"/>
      <c r="BGI2" s="97"/>
      <c r="BGJ2" s="97"/>
      <c r="BGK2" s="97"/>
      <c r="BGL2" s="97"/>
      <c r="BGM2" s="97"/>
      <c r="BGN2" s="97"/>
      <c r="BGO2" s="97"/>
      <c r="BGP2" s="97"/>
      <c r="BGQ2" s="97"/>
      <c r="BGR2" s="97"/>
      <c r="BGS2" s="97"/>
      <c r="BGT2" s="97"/>
      <c r="BGU2" s="97"/>
      <c r="BGV2" s="97"/>
      <c r="BGW2" s="97"/>
      <c r="BGX2" s="97"/>
      <c r="BGY2" s="97"/>
      <c r="BGZ2" s="97"/>
      <c r="BHA2" s="97"/>
      <c r="BHB2" s="97"/>
      <c r="BHC2" s="97"/>
      <c r="BHD2" s="97"/>
      <c r="BHE2" s="97"/>
      <c r="BHF2" s="97"/>
      <c r="BHG2" s="97"/>
      <c r="BHH2" s="97"/>
      <c r="BHI2" s="97"/>
      <c r="BHJ2" s="97"/>
      <c r="BHK2" s="97"/>
      <c r="BHL2" s="97"/>
      <c r="BHM2" s="97"/>
      <c r="BHN2" s="97"/>
      <c r="BHO2" s="97"/>
      <c r="BHP2" s="97"/>
      <c r="BHQ2" s="97"/>
      <c r="BHR2" s="97"/>
      <c r="BHS2" s="97"/>
      <c r="BHY2" s="98"/>
      <c r="BHZ2" s="98"/>
      <c r="BIA2" s="98"/>
      <c r="BIB2" s="98"/>
      <c r="BIC2" s="98"/>
      <c r="BID2" s="98"/>
      <c r="BIE2" s="98"/>
      <c r="BIF2" s="98"/>
      <c r="BII2" s="97"/>
      <c r="BIJ2" s="97"/>
      <c r="BIK2" s="97"/>
      <c r="BIL2" s="97"/>
      <c r="BIM2" s="97"/>
      <c r="BIN2" s="97"/>
      <c r="BIO2" s="97"/>
      <c r="BIP2" s="97"/>
      <c r="BIQ2" s="97"/>
      <c r="BIR2" s="97"/>
      <c r="BIS2" s="97"/>
      <c r="BIT2" s="97"/>
      <c r="BIU2" s="97"/>
      <c r="BIV2" s="97"/>
      <c r="BIW2" s="97"/>
      <c r="BIX2" s="97"/>
      <c r="BIY2" s="97"/>
      <c r="BIZ2" s="97"/>
      <c r="BJA2" s="97"/>
      <c r="BJB2" s="97"/>
      <c r="BJC2" s="97"/>
      <c r="BJD2" s="97"/>
      <c r="BJE2" s="97"/>
      <c r="BJF2" s="97"/>
      <c r="BJG2" s="97"/>
      <c r="BJH2" s="97"/>
      <c r="BJI2" s="97"/>
      <c r="BJJ2" s="97"/>
      <c r="BJK2" s="97"/>
      <c r="BJL2" s="97"/>
      <c r="BJM2" s="97"/>
      <c r="BJN2" s="97"/>
      <c r="BJO2" s="97"/>
      <c r="BJP2" s="97"/>
      <c r="BJQ2" s="97"/>
      <c r="BJR2" s="97"/>
      <c r="BJS2" s="97"/>
      <c r="BJT2" s="97"/>
      <c r="BJU2" s="97"/>
      <c r="BJV2" s="97"/>
      <c r="BJW2" s="97"/>
      <c r="BJX2" s="97"/>
      <c r="BJY2" s="97"/>
      <c r="BJZ2" s="97"/>
      <c r="BKA2" s="97"/>
      <c r="BKB2" s="97"/>
      <c r="BKC2" s="97"/>
      <c r="BKD2" s="97"/>
      <c r="BKE2" s="97"/>
      <c r="BKF2" s="97"/>
      <c r="BKG2" s="97"/>
      <c r="BKH2" s="97"/>
      <c r="BKI2" s="97"/>
      <c r="BKJ2" s="97"/>
      <c r="BKK2" s="97"/>
      <c r="BKL2" s="97"/>
      <c r="BKM2" s="97"/>
      <c r="BKS2" s="98"/>
      <c r="BKT2" s="98"/>
      <c r="BKU2" s="98"/>
      <c r="BKV2" s="98"/>
      <c r="BKW2" s="98"/>
      <c r="BKX2" s="98"/>
      <c r="BKY2" s="98"/>
      <c r="BKZ2" s="98"/>
      <c r="BLC2" s="97"/>
      <c r="BLD2" s="97"/>
      <c r="BLE2" s="97"/>
      <c r="BLF2" s="97"/>
      <c r="BLG2" s="97"/>
      <c r="BLH2" s="97"/>
      <c r="BLI2" s="97"/>
      <c r="BLJ2" s="97"/>
      <c r="BLK2" s="97"/>
      <c r="BLL2" s="97"/>
      <c r="BLM2" s="97"/>
      <c r="BLN2" s="97"/>
      <c r="BLO2" s="97"/>
      <c r="BLP2" s="97"/>
      <c r="BLQ2" s="97"/>
      <c r="BLR2" s="97"/>
      <c r="BLS2" s="97"/>
      <c r="BLT2" s="97"/>
      <c r="BLU2" s="97"/>
      <c r="BLV2" s="97"/>
      <c r="BLW2" s="97"/>
      <c r="BLX2" s="97"/>
      <c r="BLY2" s="97"/>
      <c r="BLZ2" s="97"/>
      <c r="BMA2" s="97"/>
      <c r="BMB2" s="97"/>
      <c r="BMC2" s="97"/>
      <c r="BMD2" s="97"/>
      <c r="BME2" s="97"/>
      <c r="BMF2" s="97"/>
      <c r="BMG2" s="97"/>
      <c r="BMH2" s="97"/>
      <c r="BMI2" s="97"/>
      <c r="BMJ2" s="97"/>
      <c r="BMK2" s="97"/>
      <c r="BML2" s="97"/>
      <c r="BMM2" s="97"/>
      <c r="BMN2" s="97"/>
      <c r="BMO2" s="97"/>
      <c r="BMP2" s="97"/>
      <c r="BMQ2" s="97"/>
      <c r="BMR2" s="97"/>
      <c r="BMS2" s="97"/>
      <c r="BMT2" s="97"/>
      <c r="BMU2" s="97"/>
      <c r="BMV2" s="97"/>
      <c r="BMW2" s="97"/>
      <c r="BMX2" s="97"/>
      <c r="BMY2" s="97"/>
      <c r="BMZ2" s="97"/>
      <c r="BNA2" s="97"/>
      <c r="BNB2" s="97"/>
      <c r="BNC2" s="97"/>
      <c r="BND2" s="97"/>
      <c r="BNE2" s="97"/>
      <c r="BNF2" s="97"/>
      <c r="BNG2" s="97"/>
      <c r="BNM2" s="98"/>
      <c r="BNN2" s="98"/>
      <c r="BNO2" s="98"/>
      <c r="BNP2" s="98"/>
      <c r="BNQ2" s="98"/>
      <c r="BNR2" s="98"/>
      <c r="BNS2" s="98"/>
      <c r="BNT2" s="98"/>
      <c r="BNW2" s="97"/>
      <c r="BNX2" s="97"/>
      <c r="BNY2" s="97"/>
      <c r="BNZ2" s="97"/>
      <c r="BOA2" s="97"/>
      <c r="BOB2" s="97"/>
      <c r="BOC2" s="97"/>
      <c r="BOD2" s="97"/>
      <c r="BOE2" s="97"/>
      <c r="BOF2" s="97"/>
      <c r="BOG2" s="97"/>
      <c r="BOH2" s="97"/>
      <c r="BOI2" s="97"/>
      <c r="BOJ2" s="97"/>
      <c r="BOK2" s="97"/>
      <c r="BOL2" s="97"/>
      <c r="BOM2" s="97"/>
      <c r="BON2" s="97"/>
      <c r="BOO2" s="97"/>
      <c r="BOP2" s="97"/>
      <c r="BOQ2" s="97"/>
      <c r="BOR2" s="97"/>
      <c r="BOS2" s="97"/>
      <c r="BOT2" s="97"/>
      <c r="BOU2" s="97"/>
      <c r="BOV2" s="97"/>
      <c r="BOW2" s="97"/>
      <c r="BOX2" s="97"/>
      <c r="BOY2" s="97"/>
      <c r="BOZ2" s="97"/>
      <c r="BPA2" s="97"/>
      <c r="BPB2" s="97"/>
      <c r="BPC2" s="97"/>
      <c r="BPD2" s="97"/>
      <c r="BPE2" s="97"/>
      <c r="BPF2" s="97"/>
      <c r="BPG2" s="97"/>
      <c r="BPH2" s="97"/>
      <c r="BPI2" s="97"/>
      <c r="BPJ2" s="97"/>
      <c r="BPK2" s="97"/>
      <c r="BPL2" s="97"/>
      <c r="BPM2" s="97"/>
      <c r="BPN2" s="97"/>
      <c r="BPO2" s="97"/>
      <c r="BPP2" s="97"/>
      <c r="BPQ2" s="97"/>
      <c r="BPR2" s="97"/>
      <c r="BPS2" s="97"/>
      <c r="BPT2" s="97"/>
      <c r="BPU2" s="97"/>
      <c r="BPV2" s="97"/>
      <c r="BPW2" s="97"/>
      <c r="BPX2" s="97"/>
      <c r="BPY2" s="97"/>
      <c r="BPZ2" s="97"/>
      <c r="BQA2" s="97"/>
      <c r="BQG2" s="98"/>
      <c r="BQH2" s="98"/>
      <c r="BQI2" s="98"/>
      <c r="BQJ2" s="98"/>
      <c r="BQK2" s="98"/>
      <c r="BQL2" s="98"/>
      <c r="BQM2" s="98"/>
      <c r="BQN2" s="98"/>
      <c r="BQQ2" s="97"/>
      <c r="BQR2" s="97"/>
      <c r="BQS2" s="97"/>
      <c r="BQT2" s="97"/>
      <c r="BQU2" s="97"/>
      <c r="BQV2" s="97"/>
      <c r="BQW2" s="97"/>
      <c r="BQX2" s="97"/>
      <c r="BQY2" s="97"/>
      <c r="BQZ2" s="97"/>
      <c r="BRA2" s="97"/>
      <c r="BRB2" s="97"/>
      <c r="BRC2" s="97"/>
      <c r="BRD2" s="97"/>
      <c r="BRE2" s="97"/>
      <c r="BRF2" s="97"/>
      <c r="BRG2" s="97"/>
      <c r="BRH2" s="97"/>
      <c r="BRI2" s="97"/>
      <c r="BRJ2" s="97"/>
      <c r="BRK2" s="97"/>
      <c r="BRL2" s="97"/>
      <c r="BRM2" s="97"/>
      <c r="BRN2" s="97"/>
      <c r="BRO2" s="97"/>
      <c r="BRP2" s="97"/>
      <c r="BRQ2" s="97"/>
      <c r="BRR2" s="97"/>
      <c r="BRS2" s="97"/>
      <c r="BRT2" s="97"/>
      <c r="BRU2" s="97"/>
      <c r="BRV2" s="97"/>
      <c r="BRW2" s="97"/>
      <c r="BRX2" s="97"/>
      <c r="BRY2" s="97"/>
      <c r="BRZ2" s="97"/>
      <c r="BSA2" s="97"/>
      <c r="BSB2" s="97"/>
      <c r="BSC2" s="97"/>
      <c r="BSD2" s="97"/>
      <c r="BSE2" s="97"/>
      <c r="BSF2" s="97"/>
      <c r="BSG2" s="97"/>
      <c r="BSH2" s="97"/>
      <c r="BSI2" s="97"/>
      <c r="BSJ2" s="97"/>
      <c r="BSK2" s="97"/>
      <c r="BSL2" s="97"/>
      <c r="BSM2" s="97"/>
      <c r="BSN2" s="97"/>
      <c r="BSO2" s="97"/>
      <c r="BSP2" s="97"/>
      <c r="BSQ2" s="97"/>
      <c r="BSR2" s="97"/>
      <c r="BSS2" s="97"/>
      <c r="BST2" s="97"/>
      <c r="BSU2" s="97"/>
      <c r="BTA2" s="98"/>
      <c r="BTB2" s="98"/>
      <c r="BTC2" s="98"/>
      <c r="BTD2" s="98"/>
      <c r="BTE2" s="98"/>
      <c r="BTF2" s="98"/>
      <c r="BTG2" s="98"/>
      <c r="BTH2" s="98"/>
      <c r="BTK2" s="97"/>
      <c r="BTL2" s="97"/>
      <c r="BTM2" s="97"/>
      <c r="BTN2" s="97"/>
      <c r="BTO2" s="97"/>
      <c r="BTP2" s="97"/>
      <c r="BTQ2" s="97"/>
      <c r="BTR2" s="97"/>
      <c r="BTS2" s="97"/>
      <c r="BTT2" s="97"/>
      <c r="BTU2" s="97"/>
      <c r="BTV2" s="97"/>
      <c r="BTW2" s="97"/>
      <c r="BTX2" s="97"/>
      <c r="BTY2" s="97"/>
      <c r="BTZ2" s="97"/>
      <c r="BUA2" s="97"/>
      <c r="BUB2" s="97"/>
      <c r="BUC2" s="97"/>
      <c r="BUD2" s="97"/>
      <c r="BUE2" s="97"/>
      <c r="BUF2" s="97"/>
      <c r="BUG2" s="97"/>
      <c r="BUH2" s="97"/>
      <c r="BUI2" s="97"/>
      <c r="BUJ2" s="97"/>
      <c r="BUK2" s="97"/>
      <c r="BUL2" s="97"/>
      <c r="BUM2" s="97"/>
      <c r="BUN2" s="97"/>
      <c r="BUO2" s="97"/>
      <c r="BUP2" s="97"/>
      <c r="BUQ2" s="97"/>
      <c r="BUR2" s="97"/>
      <c r="BUS2" s="97"/>
      <c r="BUT2" s="97"/>
      <c r="BUU2" s="97"/>
      <c r="BUV2" s="97"/>
      <c r="BUW2" s="97"/>
      <c r="BUX2" s="97"/>
      <c r="BUY2" s="97"/>
      <c r="BUZ2" s="97"/>
      <c r="BVA2" s="97"/>
      <c r="BVB2" s="97"/>
      <c r="BVC2" s="97"/>
      <c r="BVD2" s="97"/>
      <c r="BVE2" s="97"/>
      <c r="BVF2" s="97"/>
      <c r="BVG2" s="97"/>
      <c r="BVH2" s="97"/>
      <c r="BVI2" s="97"/>
      <c r="BVJ2" s="97"/>
      <c r="BVK2" s="97"/>
      <c r="BVL2" s="97"/>
      <c r="BVM2" s="97"/>
      <c r="BVN2" s="97"/>
      <c r="BVO2" s="97"/>
      <c r="BVU2" s="98"/>
      <c r="BVV2" s="98"/>
      <c r="BVW2" s="98"/>
      <c r="BVX2" s="98"/>
      <c r="BVY2" s="98"/>
      <c r="BVZ2" s="98"/>
      <c r="BWA2" s="98"/>
      <c r="BWB2" s="98"/>
      <c r="BWE2" s="97"/>
      <c r="BWF2" s="97"/>
      <c r="BWG2" s="97"/>
      <c r="BWH2" s="97"/>
      <c r="BWI2" s="97"/>
      <c r="BWJ2" s="97"/>
      <c r="BWK2" s="97"/>
      <c r="BWL2" s="97"/>
      <c r="BWM2" s="97"/>
      <c r="BWN2" s="97"/>
      <c r="BWO2" s="97"/>
      <c r="BWP2" s="97"/>
      <c r="BWQ2" s="97"/>
      <c r="BWR2" s="97"/>
      <c r="BWS2" s="97"/>
      <c r="BWT2" s="97"/>
      <c r="BWU2" s="97"/>
      <c r="BWV2" s="97"/>
      <c r="BWW2" s="97"/>
      <c r="BWX2" s="97"/>
      <c r="BWY2" s="97"/>
      <c r="BWZ2" s="97"/>
      <c r="BXA2" s="97"/>
      <c r="BXB2" s="97"/>
      <c r="BXC2" s="97"/>
      <c r="BXD2" s="97"/>
      <c r="BXE2" s="97"/>
      <c r="BXF2" s="97"/>
      <c r="BXG2" s="97"/>
      <c r="BXH2" s="97"/>
      <c r="BXI2" s="97"/>
      <c r="BXJ2" s="97"/>
      <c r="BXK2" s="97"/>
      <c r="BXL2" s="97"/>
      <c r="BXM2" s="97"/>
      <c r="BXN2" s="97"/>
      <c r="BXO2" s="97"/>
      <c r="BXP2" s="97"/>
      <c r="BXQ2" s="97"/>
      <c r="BXR2" s="97"/>
      <c r="BXS2" s="97"/>
      <c r="BXT2" s="97"/>
      <c r="BXU2" s="97"/>
      <c r="BXV2" s="97"/>
      <c r="BXW2" s="97"/>
      <c r="BXX2" s="97"/>
      <c r="BXY2" s="97"/>
      <c r="BXZ2" s="97"/>
      <c r="BYA2" s="97"/>
      <c r="BYB2" s="97"/>
      <c r="BYC2" s="97"/>
      <c r="BYD2" s="97"/>
      <c r="BYE2" s="97"/>
      <c r="BYF2" s="97"/>
      <c r="BYG2" s="97"/>
      <c r="BYH2" s="97"/>
      <c r="BYI2" s="97"/>
      <c r="BYO2" s="98"/>
      <c r="BYP2" s="98"/>
      <c r="BYQ2" s="98"/>
      <c r="BYR2" s="98"/>
      <c r="BYS2" s="98"/>
      <c r="BYT2" s="98"/>
      <c r="BYU2" s="98"/>
      <c r="BYV2" s="98"/>
      <c r="BYY2" s="97"/>
      <c r="BYZ2" s="97"/>
      <c r="BZA2" s="97"/>
      <c r="BZB2" s="97"/>
      <c r="BZC2" s="97"/>
      <c r="BZD2" s="97"/>
      <c r="BZE2" s="97"/>
      <c r="BZF2" s="97"/>
      <c r="BZG2" s="97"/>
      <c r="BZH2" s="97"/>
      <c r="BZI2" s="97"/>
      <c r="BZJ2" s="97"/>
      <c r="BZK2" s="97"/>
      <c r="BZL2" s="97"/>
      <c r="BZM2" s="97"/>
      <c r="BZN2" s="97"/>
      <c r="BZO2" s="97"/>
      <c r="BZP2" s="97"/>
      <c r="BZQ2" s="97"/>
      <c r="BZR2" s="97"/>
      <c r="BZS2" s="97"/>
      <c r="BZT2" s="97"/>
      <c r="BZU2" s="97"/>
      <c r="BZV2" s="97"/>
      <c r="BZW2" s="97"/>
      <c r="BZX2" s="97"/>
      <c r="BZY2" s="97"/>
      <c r="BZZ2" s="97"/>
      <c r="CAA2" s="97"/>
      <c r="CAB2" s="97"/>
      <c r="CAC2" s="97"/>
      <c r="CAD2" s="97"/>
      <c r="CAE2" s="97"/>
      <c r="CAF2" s="97"/>
      <c r="CAG2" s="97"/>
      <c r="CAH2" s="97"/>
      <c r="CAI2" s="97"/>
      <c r="CAJ2" s="97"/>
      <c r="CAK2" s="97"/>
      <c r="CAL2" s="97"/>
      <c r="CAM2" s="97"/>
      <c r="CAN2" s="97"/>
      <c r="CAO2" s="97"/>
      <c r="CAP2" s="97"/>
      <c r="CAQ2" s="97"/>
      <c r="CAR2" s="97"/>
      <c r="CAS2" s="97"/>
      <c r="CAT2" s="97"/>
      <c r="CAU2" s="97"/>
      <c r="CAV2" s="97"/>
      <c r="CAW2" s="97"/>
      <c r="CAX2" s="97"/>
      <c r="CAY2" s="97"/>
      <c r="CAZ2" s="97"/>
      <c r="CBA2" s="97"/>
      <c r="CBB2" s="97"/>
      <c r="CBC2" s="97"/>
      <c r="CBI2" s="98"/>
      <c r="CBJ2" s="98"/>
      <c r="CBK2" s="98"/>
      <c r="CBL2" s="98"/>
      <c r="CBM2" s="98"/>
      <c r="CBN2" s="98"/>
      <c r="CBO2" s="98"/>
      <c r="CBP2" s="98"/>
      <c r="CBS2" s="97"/>
      <c r="CBT2" s="97"/>
      <c r="CBU2" s="97"/>
      <c r="CBV2" s="97"/>
      <c r="CBW2" s="97"/>
      <c r="CBX2" s="97"/>
      <c r="CBY2" s="97"/>
      <c r="CBZ2" s="97"/>
      <c r="CCA2" s="97"/>
      <c r="CCB2" s="97"/>
      <c r="CCC2" s="97"/>
      <c r="CCD2" s="97"/>
      <c r="CCE2" s="97"/>
      <c r="CCF2" s="97"/>
      <c r="CCG2" s="97"/>
      <c r="CCH2" s="97"/>
      <c r="CCI2" s="97"/>
      <c r="CCJ2" s="97"/>
      <c r="CCK2" s="97"/>
      <c r="CCL2" s="97"/>
      <c r="CCM2" s="97"/>
      <c r="CCN2" s="97"/>
      <c r="CCO2" s="97"/>
      <c r="CCP2" s="97"/>
      <c r="CCQ2" s="97"/>
      <c r="CCR2" s="97"/>
      <c r="CCS2" s="97"/>
      <c r="CCT2" s="97"/>
      <c r="CCU2" s="97"/>
      <c r="CCV2" s="97"/>
      <c r="CCW2" s="97"/>
      <c r="CCX2" s="97"/>
      <c r="CCY2" s="97"/>
      <c r="CCZ2" s="97"/>
      <c r="CDA2" s="97"/>
      <c r="CDB2" s="97"/>
      <c r="CDC2" s="97"/>
      <c r="CDD2" s="97"/>
      <c r="CDE2" s="97"/>
      <c r="CDF2" s="97"/>
      <c r="CDG2" s="97"/>
      <c r="CDH2" s="97"/>
      <c r="CDI2" s="97"/>
      <c r="CDJ2" s="97"/>
      <c r="CDK2" s="97"/>
      <c r="CDL2" s="97"/>
      <c r="CDM2" s="97"/>
      <c r="CDN2" s="97"/>
      <c r="CDO2" s="97"/>
      <c r="CDP2" s="97"/>
      <c r="CDQ2" s="97"/>
      <c r="CDR2" s="97"/>
      <c r="CDS2" s="97"/>
      <c r="CDT2" s="97"/>
      <c r="CDU2" s="97"/>
      <c r="CDV2" s="97"/>
      <c r="CDW2" s="97"/>
      <c r="CEC2" s="98"/>
      <c r="CED2" s="98"/>
      <c r="CEE2" s="98"/>
      <c r="CEF2" s="98"/>
      <c r="CEG2" s="98"/>
      <c r="CEH2" s="98"/>
      <c r="CEI2" s="98"/>
      <c r="CEJ2" s="98"/>
      <c r="CEM2" s="97"/>
      <c r="CEN2" s="97"/>
      <c r="CEO2" s="97"/>
      <c r="CEP2" s="97"/>
      <c r="CEQ2" s="97"/>
      <c r="CER2" s="97"/>
      <c r="CES2" s="97"/>
      <c r="CET2" s="97"/>
      <c r="CEU2" s="97"/>
      <c r="CEV2" s="97"/>
      <c r="CEW2" s="97"/>
      <c r="CEX2" s="97"/>
      <c r="CEY2" s="97"/>
      <c r="CEZ2" s="97"/>
      <c r="CFA2" s="97"/>
      <c r="CFB2" s="97"/>
      <c r="CFC2" s="97"/>
      <c r="CFD2" s="97"/>
      <c r="CFE2" s="97"/>
      <c r="CFF2" s="97"/>
      <c r="CFG2" s="97"/>
      <c r="CFH2" s="97"/>
      <c r="CFI2" s="97"/>
      <c r="CFJ2" s="97"/>
      <c r="CFK2" s="97"/>
      <c r="CFL2" s="97"/>
      <c r="CFM2" s="97"/>
      <c r="CFN2" s="97"/>
      <c r="CFO2" s="97"/>
      <c r="CFP2" s="97"/>
      <c r="CFQ2" s="97"/>
      <c r="CFR2" s="97"/>
      <c r="CFS2" s="97"/>
      <c r="CFT2" s="97"/>
      <c r="CFU2" s="97"/>
      <c r="CFV2" s="97"/>
      <c r="CFW2" s="97"/>
      <c r="CFX2" s="97"/>
      <c r="CFY2" s="97"/>
      <c r="CFZ2" s="97"/>
      <c r="CGA2" s="97"/>
      <c r="CGB2" s="97"/>
      <c r="CGC2" s="97"/>
      <c r="CGD2" s="97"/>
      <c r="CGE2" s="97"/>
      <c r="CGF2" s="97"/>
      <c r="CGG2" s="97"/>
      <c r="CGH2" s="97"/>
      <c r="CGI2" s="97"/>
      <c r="CGJ2" s="97"/>
      <c r="CGK2" s="97"/>
      <c r="CGL2" s="97"/>
      <c r="CGM2" s="97"/>
      <c r="CGN2" s="97"/>
      <c r="CGO2" s="97"/>
      <c r="CGP2" s="97"/>
      <c r="CGQ2" s="97"/>
      <c r="CGW2" s="98"/>
      <c r="CGX2" s="98"/>
      <c r="CGY2" s="98"/>
      <c r="CGZ2" s="98"/>
      <c r="CHA2" s="98"/>
      <c r="CHB2" s="98"/>
      <c r="CHC2" s="98"/>
      <c r="CHD2" s="98"/>
      <c r="CHG2" s="97"/>
      <c r="CHH2" s="97"/>
      <c r="CHI2" s="97"/>
      <c r="CHJ2" s="97"/>
      <c r="CHK2" s="97"/>
      <c r="CHL2" s="97"/>
      <c r="CHM2" s="97"/>
      <c r="CHN2" s="97"/>
      <c r="CHO2" s="97"/>
      <c r="CHP2" s="97"/>
      <c r="CHQ2" s="97"/>
      <c r="CHR2" s="97"/>
      <c r="CHS2" s="97"/>
      <c r="CHT2" s="97"/>
      <c r="CHU2" s="97"/>
      <c r="CHV2" s="97"/>
      <c r="CHW2" s="97"/>
      <c r="CHX2" s="97"/>
      <c r="CHY2" s="97"/>
      <c r="CHZ2" s="97"/>
      <c r="CIA2" s="97"/>
      <c r="CIB2" s="97"/>
      <c r="CIC2" s="97"/>
      <c r="CID2" s="97"/>
      <c r="CIE2" s="97"/>
      <c r="CIF2" s="97"/>
      <c r="CIG2" s="97"/>
      <c r="CIH2" s="97"/>
      <c r="CII2" s="97"/>
      <c r="CIJ2" s="97"/>
      <c r="CIK2" s="97"/>
      <c r="CIL2" s="97"/>
      <c r="CIM2" s="97"/>
      <c r="CIN2" s="97"/>
      <c r="CIO2" s="97"/>
      <c r="CIP2" s="97"/>
      <c r="CIQ2" s="97"/>
      <c r="CIR2" s="97"/>
      <c r="CIS2" s="97"/>
      <c r="CIT2" s="97"/>
      <c r="CIU2" s="97"/>
      <c r="CIV2" s="97"/>
      <c r="CIW2" s="97"/>
      <c r="CIX2" s="97"/>
      <c r="CIY2" s="97"/>
      <c r="CIZ2" s="97"/>
      <c r="CJA2" s="97"/>
      <c r="CJB2" s="97"/>
      <c r="CJC2" s="97"/>
      <c r="CJD2" s="97"/>
      <c r="CJE2" s="97"/>
      <c r="CJF2" s="97"/>
      <c r="CJG2" s="97"/>
      <c r="CJH2" s="97"/>
      <c r="CJI2" s="97"/>
      <c r="CJJ2" s="97"/>
      <c r="CJK2" s="97"/>
      <c r="CJQ2" s="98"/>
      <c r="CJR2" s="98"/>
      <c r="CJS2" s="98"/>
      <c r="CJT2" s="98"/>
      <c r="CJU2" s="98"/>
      <c r="CJV2" s="98"/>
      <c r="CJW2" s="98"/>
      <c r="CJX2" s="98"/>
      <c r="CKA2" s="97"/>
      <c r="CKB2" s="97"/>
      <c r="CKC2" s="97"/>
      <c r="CKD2" s="97"/>
      <c r="CKE2" s="97"/>
      <c r="CKF2" s="97"/>
      <c r="CKG2" s="97"/>
      <c r="CKH2" s="97"/>
      <c r="CKI2" s="97"/>
      <c r="CKJ2" s="97"/>
      <c r="CKK2" s="97"/>
      <c r="CKL2" s="97"/>
      <c r="CKM2" s="97"/>
      <c r="CKN2" s="97"/>
      <c r="CKO2" s="97"/>
      <c r="CKP2" s="97"/>
      <c r="CKQ2" s="97"/>
      <c r="CKR2" s="97"/>
      <c r="CKS2" s="97"/>
      <c r="CKT2" s="97"/>
      <c r="CKU2" s="97"/>
      <c r="CKV2" s="97"/>
      <c r="CKW2" s="97"/>
      <c r="CKX2" s="97"/>
      <c r="CKY2" s="97"/>
      <c r="CKZ2" s="97"/>
      <c r="CLA2" s="97"/>
      <c r="CLB2" s="97"/>
      <c r="CLC2" s="97"/>
      <c r="CLD2" s="97"/>
      <c r="CLE2" s="97"/>
      <c r="CLF2" s="97"/>
      <c r="CLG2" s="97"/>
      <c r="CLH2" s="97"/>
      <c r="CLI2" s="97"/>
      <c r="CLJ2" s="97"/>
      <c r="CLK2" s="97"/>
      <c r="CLL2" s="97"/>
      <c r="CLM2" s="97"/>
      <c r="CLN2" s="97"/>
      <c r="CLO2" s="97"/>
      <c r="CLP2" s="97"/>
      <c r="CLQ2" s="97"/>
      <c r="CLR2" s="97"/>
      <c r="CLS2" s="97"/>
      <c r="CLT2" s="97"/>
      <c r="CLU2" s="97"/>
      <c r="CLV2" s="97"/>
      <c r="CLW2" s="97"/>
      <c r="CLX2" s="97"/>
      <c r="CLY2" s="97"/>
      <c r="CLZ2" s="97"/>
      <c r="CMA2" s="97"/>
      <c r="CMB2" s="97"/>
      <c r="CMC2" s="97"/>
      <c r="CMD2" s="97"/>
      <c r="CME2" s="97"/>
      <c r="CMK2" s="98"/>
      <c r="CML2" s="98"/>
      <c r="CMM2" s="98"/>
      <c r="CMN2" s="98"/>
      <c r="CMO2" s="98"/>
      <c r="CMP2" s="98"/>
      <c r="CMQ2" s="98"/>
      <c r="CMR2" s="98"/>
      <c r="CMU2" s="97"/>
      <c r="CMV2" s="97"/>
      <c r="CMW2" s="97"/>
      <c r="CMX2" s="97"/>
      <c r="CMY2" s="97"/>
      <c r="CMZ2" s="97"/>
      <c r="CNA2" s="97"/>
      <c r="CNB2" s="97"/>
      <c r="CNC2" s="97"/>
      <c r="CND2" s="97"/>
      <c r="CNE2" s="97"/>
      <c r="CNF2" s="97"/>
      <c r="CNG2" s="97"/>
      <c r="CNH2" s="97"/>
      <c r="CNI2" s="97"/>
      <c r="CNJ2" s="97"/>
      <c r="CNK2" s="97"/>
      <c r="CNL2" s="97"/>
      <c r="CNM2" s="97"/>
      <c r="CNN2" s="97"/>
      <c r="CNO2" s="97"/>
      <c r="CNP2" s="97"/>
      <c r="CNQ2" s="97"/>
      <c r="CNR2" s="97"/>
      <c r="CNS2" s="97"/>
      <c r="CNT2" s="97"/>
      <c r="CNU2" s="97"/>
      <c r="CNV2" s="97"/>
      <c r="CNW2" s="97"/>
      <c r="CNX2" s="97"/>
      <c r="CNY2" s="97"/>
      <c r="CNZ2" s="97"/>
      <c r="COA2" s="97"/>
      <c r="COB2" s="97"/>
      <c r="COC2" s="97"/>
      <c r="COD2" s="97"/>
      <c r="COE2" s="97"/>
      <c r="COF2" s="97"/>
      <c r="COG2" s="97"/>
      <c r="COH2" s="97"/>
      <c r="COI2" s="97"/>
      <c r="COJ2" s="97"/>
      <c r="COK2" s="97"/>
      <c r="COL2" s="97"/>
      <c r="COM2" s="97"/>
      <c r="CON2" s="97"/>
      <c r="COO2" s="97"/>
      <c r="COP2" s="97"/>
      <c r="COQ2" s="97"/>
      <c r="COR2" s="97"/>
      <c r="COS2" s="97"/>
      <c r="COT2" s="97"/>
      <c r="COU2" s="97"/>
      <c r="COV2" s="97"/>
      <c r="COW2" s="97"/>
      <c r="COX2" s="97"/>
      <c r="COY2" s="97"/>
      <c r="CPE2" s="98"/>
      <c r="CPF2" s="98"/>
      <c r="CPG2" s="98"/>
      <c r="CPH2" s="98"/>
      <c r="CPI2" s="98"/>
      <c r="CPJ2" s="98"/>
      <c r="CPK2" s="98"/>
      <c r="CPL2" s="98"/>
      <c r="CPO2" s="97"/>
      <c r="CPP2" s="97"/>
      <c r="CPQ2" s="97"/>
      <c r="CPR2" s="97"/>
      <c r="CPS2" s="97"/>
      <c r="CPT2" s="97"/>
      <c r="CPU2" s="97"/>
      <c r="CPV2" s="97"/>
      <c r="CPW2" s="97"/>
      <c r="CPX2" s="97"/>
      <c r="CPY2" s="97"/>
      <c r="CPZ2" s="97"/>
      <c r="CQA2" s="97"/>
      <c r="CQB2" s="97"/>
      <c r="CQC2" s="97"/>
      <c r="CQD2" s="97"/>
      <c r="CQE2" s="97"/>
      <c r="CQF2" s="97"/>
      <c r="CQG2" s="97"/>
      <c r="CQH2" s="97"/>
      <c r="CQI2" s="97"/>
      <c r="CQJ2" s="97"/>
      <c r="CQK2" s="97"/>
      <c r="CQL2" s="97"/>
      <c r="CQM2" s="97"/>
      <c r="CQN2" s="97"/>
      <c r="CQO2" s="97"/>
      <c r="CQP2" s="97"/>
      <c r="CQQ2" s="97"/>
      <c r="CQR2" s="97"/>
      <c r="CQS2" s="97"/>
      <c r="CQT2" s="97"/>
      <c r="CQU2" s="97"/>
      <c r="CQV2" s="97"/>
      <c r="CQW2" s="97"/>
      <c r="CQX2" s="97"/>
      <c r="CQY2" s="97"/>
      <c r="CQZ2" s="97"/>
      <c r="CRA2" s="97"/>
      <c r="CRB2" s="97"/>
      <c r="CRC2" s="97"/>
      <c r="CRD2" s="97"/>
      <c r="CRE2" s="97"/>
      <c r="CRF2" s="97"/>
      <c r="CRG2" s="97"/>
      <c r="CRH2" s="97"/>
      <c r="CRI2" s="97"/>
      <c r="CRJ2" s="97"/>
      <c r="CRK2" s="97"/>
      <c r="CRL2" s="97"/>
      <c r="CRM2" s="97"/>
      <c r="CRN2" s="97"/>
      <c r="CRO2" s="97"/>
      <c r="CRP2" s="97"/>
      <c r="CRQ2" s="97"/>
      <c r="CRR2" s="97"/>
      <c r="CRS2" s="97"/>
      <c r="CRY2" s="98"/>
      <c r="CRZ2" s="98"/>
      <c r="CSA2" s="98"/>
      <c r="CSB2" s="98"/>
      <c r="CSC2" s="98"/>
      <c r="CSD2" s="98"/>
      <c r="CSE2" s="98"/>
      <c r="CSF2" s="98"/>
      <c r="CSI2" s="97"/>
      <c r="CSJ2" s="97"/>
      <c r="CSK2" s="97"/>
      <c r="CSL2" s="97"/>
      <c r="CSM2" s="97"/>
      <c r="CSN2" s="97"/>
      <c r="CSO2" s="97"/>
      <c r="CSP2" s="97"/>
      <c r="CSQ2" s="97"/>
      <c r="CSR2" s="97"/>
      <c r="CSS2" s="97"/>
      <c r="CST2" s="97"/>
      <c r="CSU2" s="97"/>
      <c r="CSV2" s="97"/>
      <c r="CSW2" s="97"/>
      <c r="CSX2" s="97"/>
      <c r="CSY2" s="97"/>
      <c r="CSZ2" s="97"/>
      <c r="CTA2" s="97"/>
      <c r="CTB2" s="97"/>
      <c r="CTC2" s="97"/>
      <c r="CTD2" s="97"/>
      <c r="CTE2" s="97"/>
      <c r="CTF2" s="97"/>
      <c r="CTG2" s="97"/>
      <c r="CTH2" s="97"/>
      <c r="CTI2" s="97"/>
      <c r="CTJ2" s="97"/>
      <c r="CTK2" s="97"/>
      <c r="CTL2" s="97"/>
      <c r="CTM2" s="97"/>
      <c r="CTN2" s="97"/>
      <c r="CTO2" s="97"/>
      <c r="CTP2" s="97"/>
      <c r="CTQ2" s="97"/>
      <c r="CTR2" s="97"/>
      <c r="CTS2" s="97"/>
      <c r="CTT2" s="97"/>
      <c r="CTU2" s="97"/>
      <c r="CTV2" s="97"/>
      <c r="CTW2" s="97"/>
      <c r="CTX2" s="97"/>
      <c r="CTY2" s="97"/>
      <c r="CTZ2" s="97"/>
      <c r="CUA2" s="97"/>
      <c r="CUB2" s="97"/>
      <c r="CUC2" s="97"/>
      <c r="CUD2" s="97"/>
      <c r="CUE2" s="97"/>
      <c r="CUF2" s="97"/>
      <c r="CUG2" s="97"/>
      <c r="CUH2" s="97"/>
      <c r="CUI2" s="97"/>
      <c r="CUJ2" s="97"/>
      <c r="CUK2" s="97"/>
      <c r="CUL2" s="97"/>
      <c r="CUM2" s="97"/>
      <c r="CUS2" s="98"/>
      <c r="CUT2" s="98"/>
      <c r="CUU2" s="98"/>
      <c r="CUV2" s="98"/>
      <c r="CUW2" s="98"/>
      <c r="CUX2" s="98"/>
      <c r="CUY2" s="98"/>
      <c r="CUZ2" s="98"/>
      <c r="CVC2" s="97"/>
      <c r="CVD2" s="97"/>
      <c r="CVE2" s="97"/>
      <c r="CVF2" s="97"/>
      <c r="CVG2" s="97"/>
      <c r="CVH2" s="97"/>
      <c r="CVI2" s="97"/>
      <c r="CVJ2" s="97"/>
      <c r="CVK2" s="97"/>
      <c r="CVL2" s="97"/>
      <c r="CVM2" s="97"/>
      <c r="CVN2" s="97"/>
      <c r="CVO2" s="97"/>
      <c r="CVP2" s="97"/>
      <c r="CVQ2" s="97"/>
      <c r="CVR2" s="97"/>
      <c r="CVS2" s="97"/>
      <c r="CVT2" s="97"/>
      <c r="CVU2" s="97"/>
      <c r="CVV2" s="97"/>
      <c r="CVW2" s="97"/>
      <c r="CVX2" s="97"/>
      <c r="CVY2" s="97"/>
      <c r="CVZ2" s="97"/>
      <c r="CWA2" s="97"/>
      <c r="CWB2" s="97"/>
      <c r="CWC2" s="97"/>
      <c r="CWD2" s="97"/>
      <c r="CWE2" s="97"/>
      <c r="CWF2" s="97"/>
      <c r="CWG2" s="97"/>
      <c r="CWH2" s="97"/>
      <c r="CWI2" s="97"/>
      <c r="CWJ2" s="97"/>
      <c r="CWK2" s="97"/>
      <c r="CWL2" s="97"/>
      <c r="CWM2" s="97"/>
      <c r="CWN2" s="97"/>
      <c r="CWO2" s="97"/>
      <c r="CWP2" s="97"/>
      <c r="CWQ2" s="97"/>
      <c r="CWR2" s="97"/>
      <c r="CWS2" s="97"/>
      <c r="CWT2" s="97"/>
      <c r="CWU2" s="97"/>
      <c r="CWV2" s="97"/>
      <c r="CWW2" s="97"/>
      <c r="CWX2" s="97"/>
      <c r="CWY2" s="97"/>
      <c r="CWZ2" s="97"/>
      <c r="CXA2" s="97"/>
      <c r="CXB2" s="97"/>
      <c r="CXC2" s="97"/>
      <c r="CXD2" s="97"/>
      <c r="CXE2" s="97"/>
      <c r="CXF2" s="97"/>
      <c r="CXG2" s="97"/>
      <c r="CXM2" s="98"/>
      <c r="CXN2" s="98"/>
      <c r="CXO2" s="98"/>
      <c r="CXP2" s="98"/>
      <c r="CXQ2" s="98"/>
      <c r="CXR2" s="98"/>
      <c r="CXS2" s="98"/>
      <c r="CXT2" s="98"/>
      <c r="CXW2" s="97"/>
      <c r="CXX2" s="97"/>
      <c r="CXY2" s="97"/>
      <c r="CXZ2" s="97"/>
      <c r="CYA2" s="97"/>
      <c r="CYB2" s="97"/>
      <c r="CYC2" s="97"/>
      <c r="CYD2" s="97"/>
      <c r="CYE2" s="97"/>
      <c r="CYF2" s="97"/>
      <c r="CYG2" s="97"/>
      <c r="CYH2" s="97"/>
      <c r="CYI2" s="97"/>
      <c r="CYJ2" s="97"/>
      <c r="CYK2" s="97"/>
      <c r="CYL2" s="97"/>
      <c r="CYM2" s="97"/>
      <c r="CYN2" s="97"/>
      <c r="CYO2" s="97"/>
      <c r="CYP2" s="97"/>
      <c r="CYQ2" s="97"/>
      <c r="CYR2" s="97"/>
      <c r="CYS2" s="97"/>
      <c r="CYT2" s="97"/>
      <c r="CYU2" s="97"/>
      <c r="CYV2" s="97"/>
      <c r="CYW2" s="97"/>
      <c r="CYX2" s="97"/>
      <c r="CYY2" s="97"/>
      <c r="CYZ2" s="97"/>
      <c r="CZA2" s="97"/>
      <c r="CZB2" s="97"/>
      <c r="CZC2" s="97"/>
      <c r="CZD2" s="97"/>
      <c r="CZE2" s="97"/>
      <c r="CZF2" s="97"/>
      <c r="CZG2" s="97"/>
      <c r="CZH2" s="97"/>
      <c r="CZI2" s="97"/>
      <c r="CZJ2" s="97"/>
      <c r="CZK2" s="97"/>
      <c r="CZL2" s="97"/>
      <c r="CZM2" s="97"/>
      <c r="CZN2" s="97"/>
      <c r="CZO2" s="97"/>
      <c r="CZP2" s="97"/>
      <c r="CZQ2" s="97"/>
      <c r="CZR2" s="97"/>
      <c r="CZS2" s="97"/>
      <c r="CZT2" s="97"/>
      <c r="CZU2" s="97"/>
      <c r="CZV2" s="97"/>
      <c r="CZW2" s="97"/>
      <c r="CZX2" s="97"/>
      <c r="CZY2" s="97"/>
      <c r="CZZ2" s="97"/>
      <c r="DAA2" s="97"/>
      <c r="DAG2" s="98"/>
      <c r="DAH2" s="98"/>
      <c r="DAI2" s="98"/>
      <c r="DAJ2" s="98"/>
      <c r="DAK2" s="98"/>
      <c r="DAL2" s="98"/>
      <c r="DAM2" s="98"/>
      <c r="DAN2" s="98"/>
      <c r="DAQ2" s="97"/>
      <c r="DAR2" s="97"/>
      <c r="DAS2" s="97"/>
      <c r="DAT2" s="97"/>
      <c r="DAU2" s="97"/>
      <c r="DAV2" s="97"/>
      <c r="DAW2" s="97"/>
      <c r="DAX2" s="97"/>
      <c r="DAY2" s="97"/>
      <c r="DAZ2" s="97"/>
      <c r="DBA2" s="97"/>
      <c r="DBB2" s="97"/>
      <c r="DBC2" s="97"/>
      <c r="DBD2" s="97"/>
      <c r="DBE2" s="97"/>
      <c r="DBF2" s="97"/>
      <c r="DBG2" s="97"/>
      <c r="DBH2" s="97"/>
      <c r="DBI2" s="97"/>
      <c r="DBJ2" s="97"/>
      <c r="DBK2" s="97"/>
      <c r="DBL2" s="97"/>
      <c r="DBM2" s="97"/>
      <c r="DBN2" s="97"/>
      <c r="DBO2" s="97"/>
      <c r="DBP2" s="97"/>
      <c r="DBQ2" s="97"/>
      <c r="DBR2" s="97"/>
      <c r="DBS2" s="97"/>
      <c r="DBT2" s="97"/>
      <c r="DBU2" s="97"/>
      <c r="DBV2" s="97"/>
      <c r="DBW2" s="97"/>
      <c r="DBX2" s="97"/>
      <c r="DBY2" s="97"/>
      <c r="DBZ2" s="97"/>
      <c r="DCA2" s="97"/>
      <c r="DCB2" s="97"/>
      <c r="DCC2" s="97"/>
      <c r="DCD2" s="97"/>
      <c r="DCE2" s="97"/>
      <c r="DCF2" s="97"/>
      <c r="DCG2" s="97"/>
      <c r="DCH2" s="97"/>
      <c r="DCI2" s="97"/>
      <c r="DCJ2" s="97"/>
      <c r="DCK2" s="97"/>
      <c r="DCL2" s="97"/>
      <c r="DCM2" s="97"/>
      <c r="DCN2" s="97"/>
      <c r="DCO2" s="97"/>
      <c r="DCP2" s="97"/>
      <c r="DCQ2" s="97"/>
      <c r="DCR2" s="97"/>
      <c r="DCS2" s="97"/>
      <c r="DCT2" s="97"/>
      <c r="DCU2" s="97"/>
      <c r="DDA2" s="98"/>
      <c r="DDB2" s="98"/>
      <c r="DDC2" s="98"/>
      <c r="DDD2" s="98"/>
      <c r="DDE2" s="98"/>
      <c r="DDF2" s="98"/>
      <c r="DDG2" s="98"/>
      <c r="DDH2" s="98"/>
      <c r="DDK2" s="97"/>
      <c r="DDL2" s="97"/>
      <c r="DDM2" s="97"/>
      <c r="DDN2" s="97"/>
      <c r="DDO2" s="97"/>
      <c r="DDP2" s="97"/>
      <c r="DDQ2" s="97"/>
      <c r="DDR2" s="97"/>
      <c r="DDS2" s="97"/>
      <c r="DDT2" s="97"/>
      <c r="DDU2" s="97"/>
      <c r="DDV2" s="97"/>
      <c r="DDW2" s="97"/>
      <c r="DDX2" s="97"/>
      <c r="DDY2" s="97"/>
      <c r="DDZ2" s="97"/>
      <c r="DEA2" s="97"/>
      <c r="DEB2" s="97"/>
      <c r="DEC2" s="97"/>
      <c r="DED2" s="97"/>
      <c r="DEE2" s="97"/>
      <c r="DEF2" s="97"/>
      <c r="DEG2" s="97"/>
      <c r="DEH2" s="97"/>
      <c r="DEI2" s="97"/>
      <c r="DEJ2" s="97"/>
      <c r="DEK2" s="97"/>
      <c r="DEL2" s="97"/>
      <c r="DEM2" s="97"/>
      <c r="DEN2" s="97"/>
      <c r="DEO2" s="97"/>
      <c r="DEP2" s="97"/>
      <c r="DEQ2" s="97"/>
      <c r="DER2" s="97"/>
      <c r="DES2" s="97"/>
      <c r="DET2" s="97"/>
      <c r="DEU2" s="97"/>
      <c r="DEV2" s="97"/>
      <c r="DEW2" s="97"/>
      <c r="DEX2" s="97"/>
      <c r="DEY2" s="97"/>
      <c r="DEZ2" s="97"/>
      <c r="DFA2" s="97"/>
      <c r="DFB2" s="97"/>
      <c r="DFC2" s="97"/>
      <c r="DFD2" s="97"/>
      <c r="DFE2" s="97"/>
      <c r="DFF2" s="97"/>
      <c r="DFG2" s="97"/>
      <c r="DFH2" s="97"/>
      <c r="DFI2" s="97"/>
      <c r="DFJ2" s="97"/>
      <c r="DFK2" s="97"/>
      <c r="DFL2" s="97"/>
      <c r="DFM2" s="97"/>
      <c r="DFN2" s="97"/>
      <c r="DFO2" s="97"/>
      <c r="DFU2" s="98"/>
      <c r="DFV2" s="98"/>
      <c r="DFW2" s="98"/>
      <c r="DFX2" s="98"/>
      <c r="DFY2" s="98"/>
      <c r="DFZ2" s="98"/>
      <c r="DGA2" s="98"/>
      <c r="DGB2" s="98"/>
      <c r="DGE2" s="97"/>
      <c r="DGF2" s="97"/>
      <c r="DGG2" s="97"/>
      <c r="DGH2" s="97"/>
      <c r="DGI2" s="97"/>
      <c r="DGJ2" s="97"/>
      <c r="DGK2" s="97"/>
      <c r="DGL2" s="97"/>
      <c r="DGM2" s="97"/>
      <c r="DGN2" s="97"/>
      <c r="DGO2" s="97"/>
      <c r="DGP2" s="97"/>
      <c r="DGQ2" s="97"/>
      <c r="DGR2" s="97"/>
      <c r="DGS2" s="97"/>
      <c r="DGT2" s="97"/>
      <c r="DGU2" s="97"/>
      <c r="DGV2" s="97"/>
      <c r="DGW2" s="97"/>
      <c r="DGX2" s="97"/>
      <c r="DGY2" s="97"/>
      <c r="DGZ2" s="97"/>
      <c r="DHA2" s="97"/>
      <c r="DHB2" s="97"/>
      <c r="DHC2" s="97"/>
      <c r="DHD2" s="97"/>
      <c r="DHE2" s="97"/>
      <c r="DHF2" s="97"/>
      <c r="DHG2" s="97"/>
      <c r="DHH2" s="97"/>
      <c r="DHI2" s="97"/>
      <c r="DHJ2" s="97"/>
      <c r="DHK2" s="97"/>
      <c r="DHL2" s="97"/>
      <c r="DHM2" s="97"/>
      <c r="DHN2" s="97"/>
      <c r="DHO2" s="97"/>
      <c r="DHP2" s="97"/>
      <c r="DHQ2" s="97"/>
      <c r="DHR2" s="97"/>
      <c r="DHS2" s="97"/>
      <c r="DHT2" s="97"/>
      <c r="DHU2" s="97"/>
      <c r="DHV2" s="97"/>
      <c r="DHW2" s="97"/>
      <c r="DHX2" s="97"/>
      <c r="DHY2" s="97"/>
      <c r="DHZ2" s="97"/>
      <c r="DIA2" s="97"/>
      <c r="DIB2" s="97"/>
      <c r="DIC2" s="97"/>
      <c r="DID2" s="97"/>
      <c r="DIE2" s="97"/>
      <c r="DIF2" s="97"/>
      <c r="DIG2" s="97"/>
      <c r="DIH2" s="97"/>
      <c r="DII2" s="97"/>
      <c r="DIO2" s="98"/>
      <c r="DIP2" s="98"/>
      <c r="DIQ2" s="98"/>
      <c r="DIR2" s="98"/>
      <c r="DIS2" s="98"/>
      <c r="DIT2" s="98"/>
      <c r="DIU2" s="98"/>
      <c r="DIV2" s="98"/>
      <c r="DIY2" s="97"/>
      <c r="DIZ2" s="97"/>
      <c r="DJA2" s="97"/>
      <c r="DJB2" s="97"/>
      <c r="DJC2" s="97"/>
      <c r="DJD2" s="97"/>
      <c r="DJE2" s="97"/>
      <c r="DJF2" s="97"/>
      <c r="DJG2" s="97"/>
      <c r="DJH2" s="97"/>
      <c r="DJI2" s="97"/>
      <c r="DJJ2" s="97"/>
      <c r="DJK2" s="97"/>
      <c r="DJL2" s="97"/>
      <c r="DJM2" s="97"/>
      <c r="DJN2" s="97"/>
      <c r="DJO2" s="97"/>
      <c r="DJP2" s="97"/>
      <c r="DJQ2" s="97"/>
      <c r="DJR2" s="97"/>
      <c r="DJS2" s="97"/>
      <c r="DJT2" s="97"/>
      <c r="DJU2" s="97"/>
      <c r="DJV2" s="97"/>
      <c r="DJW2" s="97"/>
      <c r="DJX2" s="97"/>
      <c r="DJY2" s="97"/>
      <c r="DJZ2" s="97"/>
      <c r="DKA2" s="97"/>
      <c r="DKB2" s="97"/>
      <c r="DKC2" s="97"/>
      <c r="DKD2" s="97"/>
      <c r="DKE2" s="97"/>
      <c r="DKF2" s="97"/>
      <c r="DKG2" s="97"/>
      <c r="DKH2" s="97"/>
      <c r="DKI2" s="97"/>
      <c r="DKJ2" s="97"/>
      <c r="DKK2" s="97"/>
      <c r="DKL2" s="97"/>
      <c r="DKM2" s="97"/>
      <c r="DKN2" s="97"/>
      <c r="DKO2" s="97"/>
      <c r="DKP2" s="97"/>
      <c r="DKQ2" s="97"/>
      <c r="DKR2" s="97"/>
      <c r="DKS2" s="97"/>
      <c r="DKT2" s="97"/>
      <c r="DKU2" s="97"/>
      <c r="DKV2" s="97"/>
      <c r="DKW2" s="97"/>
      <c r="DKX2" s="97"/>
      <c r="DKY2" s="97"/>
      <c r="DKZ2" s="97"/>
      <c r="DLA2" s="97"/>
      <c r="DLB2" s="97"/>
      <c r="DLC2" s="97"/>
      <c r="DLI2" s="98"/>
      <c r="DLJ2" s="98"/>
      <c r="DLK2" s="98"/>
      <c r="DLL2" s="98"/>
      <c r="DLM2" s="98"/>
      <c r="DLN2" s="98"/>
      <c r="DLO2" s="98"/>
      <c r="DLP2" s="98"/>
      <c r="DLS2" s="97"/>
      <c r="DLT2" s="97"/>
      <c r="DLU2" s="97"/>
      <c r="DLV2" s="97"/>
      <c r="DLW2" s="97"/>
      <c r="DLX2" s="97"/>
      <c r="DLY2" s="97"/>
      <c r="DLZ2" s="97"/>
      <c r="DMA2" s="97"/>
      <c r="DMB2" s="97"/>
      <c r="DMC2" s="97"/>
      <c r="DMD2" s="97"/>
      <c r="DME2" s="97"/>
      <c r="DMF2" s="97"/>
      <c r="DMG2" s="97"/>
      <c r="DMH2" s="97"/>
      <c r="DMI2" s="97"/>
      <c r="DMJ2" s="97"/>
      <c r="DMK2" s="97"/>
      <c r="DML2" s="97"/>
      <c r="DMM2" s="97"/>
      <c r="DMN2" s="97"/>
      <c r="DMO2" s="97"/>
      <c r="DMP2" s="97"/>
      <c r="DMQ2" s="97"/>
      <c r="DMR2" s="97"/>
      <c r="DMS2" s="97"/>
      <c r="DMT2" s="97"/>
      <c r="DMU2" s="97"/>
      <c r="DMV2" s="97"/>
      <c r="DMW2" s="97"/>
      <c r="DMX2" s="97"/>
      <c r="DMY2" s="97"/>
      <c r="DMZ2" s="97"/>
      <c r="DNA2" s="97"/>
      <c r="DNB2" s="97"/>
      <c r="DNC2" s="97"/>
      <c r="DND2" s="97"/>
      <c r="DNE2" s="97"/>
      <c r="DNF2" s="97"/>
      <c r="DNG2" s="97"/>
      <c r="DNH2" s="97"/>
      <c r="DNI2" s="97"/>
      <c r="DNJ2" s="97"/>
      <c r="DNK2" s="97"/>
      <c r="DNL2" s="97"/>
      <c r="DNM2" s="97"/>
      <c r="DNN2" s="97"/>
      <c r="DNO2" s="97"/>
      <c r="DNP2" s="97"/>
      <c r="DNQ2" s="97"/>
      <c r="DNR2" s="97"/>
      <c r="DNS2" s="97"/>
      <c r="DNT2" s="97"/>
      <c r="DNU2" s="97"/>
      <c r="DNV2" s="97"/>
      <c r="DNW2" s="97"/>
      <c r="DOC2" s="98"/>
      <c r="DOD2" s="98"/>
      <c r="DOE2" s="98"/>
      <c r="DOF2" s="98"/>
      <c r="DOG2" s="98"/>
      <c r="DOH2" s="98"/>
      <c r="DOI2" s="98"/>
      <c r="DOJ2" s="98"/>
      <c r="DOM2" s="97"/>
      <c r="DON2" s="97"/>
      <c r="DOO2" s="97"/>
      <c r="DOP2" s="97"/>
      <c r="DOQ2" s="97"/>
      <c r="DOR2" s="97"/>
      <c r="DOS2" s="97"/>
      <c r="DOT2" s="97"/>
      <c r="DOU2" s="97"/>
      <c r="DOV2" s="97"/>
      <c r="DOW2" s="97"/>
      <c r="DOX2" s="97"/>
      <c r="DOY2" s="97"/>
      <c r="DOZ2" s="97"/>
      <c r="DPA2" s="97"/>
      <c r="DPB2" s="97"/>
      <c r="DPC2" s="97"/>
      <c r="DPD2" s="97"/>
      <c r="DPE2" s="97"/>
      <c r="DPF2" s="97"/>
      <c r="DPG2" s="97"/>
      <c r="DPH2" s="97"/>
      <c r="DPI2" s="97"/>
      <c r="DPJ2" s="97"/>
      <c r="DPK2" s="97"/>
      <c r="DPL2" s="97"/>
      <c r="DPM2" s="97"/>
      <c r="DPN2" s="97"/>
      <c r="DPO2" s="97"/>
      <c r="DPP2" s="97"/>
      <c r="DPQ2" s="97"/>
      <c r="DPR2" s="97"/>
      <c r="DPS2" s="97"/>
      <c r="DPT2" s="97"/>
      <c r="DPU2" s="97"/>
      <c r="DPV2" s="97"/>
      <c r="DPW2" s="97"/>
      <c r="DPX2" s="97"/>
      <c r="DPY2" s="97"/>
      <c r="DPZ2" s="97"/>
      <c r="DQA2" s="97"/>
      <c r="DQB2" s="97"/>
      <c r="DQC2" s="97"/>
      <c r="DQD2" s="97"/>
      <c r="DQE2" s="97"/>
      <c r="DQF2" s="97"/>
      <c r="DQG2" s="97"/>
      <c r="DQH2" s="97"/>
      <c r="DQI2" s="97"/>
      <c r="DQJ2" s="97"/>
      <c r="DQK2" s="97"/>
      <c r="DQL2" s="97"/>
      <c r="DQM2" s="97"/>
      <c r="DQN2" s="97"/>
      <c r="DQO2" s="97"/>
      <c r="DQP2" s="97"/>
      <c r="DQQ2" s="97"/>
      <c r="DQW2" s="98"/>
      <c r="DQX2" s="98"/>
      <c r="DQY2" s="98"/>
      <c r="DQZ2" s="98"/>
      <c r="DRA2" s="98"/>
      <c r="DRB2" s="98"/>
      <c r="DRC2" s="98"/>
      <c r="DRD2" s="98"/>
      <c r="DRG2" s="97"/>
      <c r="DRH2" s="97"/>
      <c r="DRI2" s="97"/>
      <c r="DRJ2" s="97"/>
      <c r="DRK2" s="97"/>
      <c r="DRL2" s="97"/>
      <c r="DRM2" s="97"/>
      <c r="DRN2" s="97"/>
      <c r="DRO2" s="97"/>
      <c r="DRP2" s="97"/>
      <c r="DRQ2" s="97"/>
      <c r="DRR2" s="97"/>
      <c r="DRS2" s="97"/>
      <c r="DRT2" s="97"/>
      <c r="DRU2" s="97"/>
      <c r="DRV2" s="97"/>
      <c r="DRW2" s="97"/>
      <c r="DRX2" s="97"/>
      <c r="DRY2" s="97"/>
      <c r="DRZ2" s="97"/>
      <c r="DSA2" s="97"/>
      <c r="DSB2" s="97"/>
      <c r="DSC2" s="97"/>
      <c r="DSD2" s="97"/>
      <c r="DSE2" s="97"/>
      <c r="DSF2" s="97"/>
      <c r="DSG2" s="97"/>
      <c r="DSH2" s="97"/>
      <c r="DSI2" s="97"/>
      <c r="DSJ2" s="97"/>
      <c r="DSK2" s="97"/>
      <c r="DSL2" s="97"/>
      <c r="DSM2" s="97"/>
      <c r="DSN2" s="97"/>
      <c r="DSO2" s="97"/>
      <c r="DSP2" s="97"/>
      <c r="DSQ2" s="97"/>
      <c r="DSR2" s="97"/>
      <c r="DSS2" s="97"/>
      <c r="DST2" s="97"/>
      <c r="DSU2" s="97"/>
      <c r="DSV2" s="97"/>
      <c r="DSW2" s="97"/>
      <c r="DSX2" s="97"/>
      <c r="DSY2" s="97"/>
      <c r="DSZ2" s="97"/>
      <c r="DTA2" s="97"/>
      <c r="DTB2" s="97"/>
      <c r="DTC2" s="97"/>
      <c r="DTD2" s="97"/>
      <c r="DTE2" s="97"/>
      <c r="DTF2" s="97"/>
      <c r="DTG2" s="97"/>
      <c r="DTH2" s="97"/>
      <c r="DTI2" s="97"/>
      <c r="DTJ2" s="97"/>
      <c r="DTK2" s="97"/>
      <c r="DTQ2" s="98"/>
      <c r="DTR2" s="98"/>
      <c r="DTS2" s="98"/>
      <c r="DTT2" s="98"/>
      <c r="DTU2" s="98"/>
      <c r="DTV2" s="98"/>
      <c r="DTW2" s="98"/>
      <c r="DTX2" s="98"/>
      <c r="DUA2" s="97"/>
      <c r="DUB2" s="97"/>
      <c r="DUC2" s="97"/>
      <c r="DUD2" s="97"/>
      <c r="DUE2" s="97"/>
      <c r="DUF2" s="97"/>
      <c r="DUG2" s="97"/>
      <c r="DUH2" s="97"/>
      <c r="DUI2" s="97"/>
      <c r="DUJ2" s="97"/>
      <c r="DUK2" s="97"/>
      <c r="DUL2" s="97"/>
      <c r="DUM2" s="97"/>
      <c r="DUN2" s="97"/>
      <c r="DUO2" s="97"/>
      <c r="DUP2" s="97"/>
      <c r="DUQ2" s="97"/>
      <c r="DUR2" s="97"/>
      <c r="DUS2" s="97"/>
      <c r="DUT2" s="97"/>
      <c r="DUU2" s="97"/>
      <c r="DUV2" s="97"/>
      <c r="DUW2" s="97"/>
      <c r="DUX2" s="97"/>
      <c r="DUY2" s="97"/>
      <c r="DUZ2" s="97"/>
      <c r="DVA2" s="97"/>
      <c r="DVB2" s="97"/>
      <c r="DVC2" s="97"/>
      <c r="DVD2" s="97"/>
      <c r="DVE2" s="97"/>
      <c r="DVF2" s="97"/>
      <c r="DVG2" s="97"/>
      <c r="DVH2" s="97"/>
      <c r="DVI2" s="97"/>
      <c r="DVJ2" s="97"/>
      <c r="DVK2" s="97"/>
      <c r="DVL2" s="97"/>
      <c r="DVM2" s="97"/>
      <c r="DVN2" s="97"/>
      <c r="DVO2" s="97"/>
      <c r="DVP2" s="97"/>
      <c r="DVQ2" s="97"/>
      <c r="DVR2" s="97"/>
      <c r="DVS2" s="97"/>
      <c r="DVT2" s="97"/>
      <c r="DVU2" s="97"/>
      <c r="DVV2" s="97"/>
      <c r="DVW2" s="97"/>
      <c r="DVX2" s="97"/>
      <c r="DVY2" s="97"/>
      <c r="DVZ2" s="97"/>
      <c r="DWA2" s="97"/>
      <c r="DWB2" s="97"/>
      <c r="DWC2" s="97"/>
      <c r="DWD2" s="97"/>
      <c r="DWE2" s="97"/>
      <c r="DWK2" s="98"/>
      <c r="DWL2" s="98"/>
      <c r="DWM2" s="98"/>
      <c r="DWN2" s="98"/>
      <c r="DWO2" s="98"/>
      <c r="DWP2" s="98"/>
      <c r="DWQ2" s="98"/>
      <c r="DWR2" s="98"/>
      <c r="DWU2" s="97"/>
      <c r="DWV2" s="97"/>
      <c r="DWW2" s="97"/>
      <c r="DWX2" s="97"/>
      <c r="DWY2" s="97"/>
      <c r="DWZ2" s="97"/>
      <c r="DXA2" s="97"/>
      <c r="DXB2" s="97"/>
      <c r="DXC2" s="97"/>
      <c r="DXD2" s="97"/>
      <c r="DXE2" s="97"/>
      <c r="DXF2" s="97"/>
      <c r="DXG2" s="97"/>
      <c r="DXH2" s="97"/>
      <c r="DXI2" s="97"/>
      <c r="DXJ2" s="97"/>
      <c r="DXK2" s="97"/>
      <c r="DXL2" s="97"/>
      <c r="DXM2" s="97"/>
      <c r="DXN2" s="97"/>
      <c r="DXO2" s="97"/>
      <c r="DXP2" s="97"/>
      <c r="DXQ2" s="97"/>
      <c r="DXR2" s="97"/>
      <c r="DXS2" s="97"/>
      <c r="DXT2" s="97"/>
      <c r="DXU2" s="97"/>
      <c r="DXV2" s="97"/>
      <c r="DXW2" s="97"/>
      <c r="DXX2" s="97"/>
      <c r="DXY2" s="97"/>
      <c r="DXZ2" s="97"/>
      <c r="DYA2" s="97"/>
      <c r="DYB2" s="97"/>
      <c r="DYC2" s="97"/>
      <c r="DYD2" s="97"/>
      <c r="DYE2" s="97"/>
      <c r="DYF2" s="97"/>
      <c r="DYG2" s="97"/>
      <c r="DYH2" s="97"/>
      <c r="DYI2" s="97"/>
      <c r="DYJ2" s="97"/>
      <c r="DYK2" s="97"/>
      <c r="DYL2" s="97"/>
      <c r="DYM2" s="97"/>
      <c r="DYN2" s="97"/>
      <c r="DYO2" s="97"/>
      <c r="DYP2" s="97"/>
      <c r="DYQ2" s="97"/>
      <c r="DYR2" s="97"/>
      <c r="DYS2" s="97"/>
      <c r="DYT2" s="97"/>
      <c r="DYU2" s="97"/>
      <c r="DYV2" s="97"/>
      <c r="DYW2" s="97"/>
      <c r="DYX2" s="97"/>
      <c r="DYY2" s="97"/>
      <c r="DZE2" s="98"/>
      <c r="DZF2" s="98"/>
      <c r="DZG2" s="98"/>
      <c r="DZH2" s="98"/>
      <c r="DZI2" s="98"/>
      <c r="DZJ2" s="98"/>
      <c r="DZK2" s="98"/>
      <c r="DZL2" s="98"/>
      <c r="DZO2" s="97"/>
      <c r="DZP2" s="97"/>
      <c r="DZQ2" s="97"/>
      <c r="DZR2" s="97"/>
      <c r="DZS2" s="97"/>
      <c r="DZT2" s="97"/>
      <c r="DZU2" s="97"/>
      <c r="DZV2" s="97"/>
      <c r="DZW2" s="97"/>
      <c r="DZX2" s="97"/>
      <c r="DZY2" s="97"/>
      <c r="DZZ2" s="97"/>
      <c r="EAA2" s="97"/>
      <c r="EAB2" s="97"/>
      <c r="EAC2" s="97"/>
      <c r="EAD2" s="97"/>
      <c r="EAE2" s="97"/>
      <c r="EAF2" s="97"/>
      <c r="EAG2" s="97"/>
      <c r="EAH2" s="97"/>
      <c r="EAI2" s="97"/>
      <c r="EAJ2" s="97"/>
      <c r="EAK2" s="97"/>
      <c r="EAL2" s="97"/>
      <c r="EAM2" s="97"/>
      <c r="EAN2" s="97"/>
      <c r="EAO2" s="97"/>
      <c r="EAP2" s="97"/>
      <c r="EAQ2" s="97"/>
      <c r="EAR2" s="97"/>
      <c r="EAS2" s="97"/>
      <c r="EAT2" s="97"/>
      <c r="EAU2" s="97"/>
      <c r="EAV2" s="97"/>
      <c r="EAW2" s="97"/>
      <c r="EAX2" s="97"/>
      <c r="EAY2" s="97"/>
      <c r="EAZ2" s="97"/>
      <c r="EBA2" s="97"/>
      <c r="EBB2" s="97"/>
      <c r="EBC2" s="97"/>
      <c r="EBD2" s="97"/>
      <c r="EBE2" s="97"/>
      <c r="EBF2" s="97"/>
      <c r="EBG2" s="97"/>
      <c r="EBH2" s="97"/>
      <c r="EBI2" s="97"/>
      <c r="EBJ2" s="97"/>
      <c r="EBK2" s="97"/>
      <c r="EBL2" s="97"/>
      <c r="EBM2" s="97"/>
      <c r="EBN2" s="97"/>
      <c r="EBO2" s="97"/>
      <c r="EBP2" s="97"/>
      <c r="EBQ2" s="97"/>
      <c r="EBR2" s="97"/>
      <c r="EBS2" s="97"/>
      <c r="EBY2" s="98"/>
      <c r="EBZ2" s="98"/>
      <c r="ECA2" s="98"/>
      <c r="ECB2" s="98"/>
      <c r="ECC2" s="98"/>
      <c r="ECD2" s="98"/>
      <c r="ECE2" s="98"/>
      <c r="ECF2" s="98"/>
      <c r="ECI2" s="97"/>
      <c r="ECJ2" s="97"/>
      <c r="ECK2" s="97"/>
      <c r="ECL2" s="97"/>
      <c r="ECM2" s="97"/>
      <c r="ECN2" s="97"/>
      <c r="ECO2" s="97"/>
      <c r="ECP2" s="97"/>
      <c r="ECQ2" s="97"/>
      <c r="ECR2" s="97"/>
      <c r="ECS2" s="97"/>
      <c r="ECT2" s="97"/>
      <c r="ECU2" s="97"/>
      <c r="ECV2" s="97"/>
      <c r="ECW2" s="97"/>
      <c r="ECX2" s="97"/>
      <c r="ECY2" s="97"/>
      <c r="ECZ2" s="97"/>
      <c r="EDA2" s="97"/>
      <c r="EDB2" s="97"/>
      <c r="EDC2" s="97"/>
      <c r="EDD2" s="97"/>
      <c r="EDE2" s="97"/>
      <c r="EDF2" s="97"/>
      <c r="EDG2" s="97"/>
      <c r="EDH2" s="97"/>
      <c r="EDI2" s="97"/>
      <c r="EDJ2" s="97"/>
      <c r="EDK2" s="97"/>
      <c r="EDL2" s="97"/>
      <c r="EDM2" s="97"/>
      <c r="EDN2" s="97"/>
      <c r="EDO2" s="97"/>
      <c r="EDP2" s="97"/>
      <c r="EDQ2" s="97"/>
      <c r="EDR2" s="97"/>
      <c r="EDS2" s="97"/>
      <c r="EDT2" s="97"/>
      <c r="EDU2" s="97"/>
      <c r="EDV2" s="97"/>
      <c r="EDW2" s="97"/>
      <c r="EDX2" s="97"/>
      <c r="EDY2" s="97"/>
      <c r="EDZ2" s="97"/>
      <c r="EEA2" s="97"/>
      <c r="EEB2" s="97"/>
      <c r="EEC2" s="97"/>
      <c r="EED2" s="97"/>
      <c r="EEE2" s="97"/>
      <c r="EEF2" s="97"/>
      <c r="EEG2" s="97"/>
      <c r="EEH2" s="97"/>
      <c r="EEI2" s="97"/>
      <c r="EEJ2" s="97"/>
      <c r="EEK2" s="97"/>
      <c r="EEL2" s="97"/>
      <c r="EEM2" s="97"/>
      <c r="EES2" s="98"/>
      <c r="EET2" s="98"/>
      <c r="EEU2" s="98"/>
      <c r="EEV2" s="98"/>
      <c r="EEW2" s="98"/>
      <c r="EEX2" s="98"/>
      <c r="EEY2" s="98"/>
      <c r="EEZ2" s="98"/>
      <c r="EFC2" s="97"/>
      <c r="EFD2" s="97"/>
      <c r="EFE2" s="97"/>
      <c r="EFF2" s="97"/>
      <c r="EFG2" s="97"/>
      <c r="EFH2" s="97"/>
      <c r="EFI2" s="97"/>
      <c r="EFJ2" s="97"/>
      <c r="EFK2" s="97"/>
      <c r="EFL2" s="97"/>
      <c r="EFM2" s="97"/>
      <c r="EFN2" s="97"/>
      <c r="EFO2" s="97"/>
      <c r="EFP2" s="97"/>
      <c r="EFQ2" s="97"/>
      <c r="EFR2" s="97"/>
      <c r="EFS2" s="97"/>
      <c r="EFT2" s="97"/>
      <c r="EFU2" s="97"/>
      <c r="EFV2" s="97"/>
      <c r="EFW2" s="97"/>
      <c r="EFX2" s="97"/>
      <c r="EFY2" s="97"/>
      <c r="EFZ2" s="97"/>
      <c r="EGA2" s="97"/>
      <c r="EGB2" s="97"/>
      <c r="EGC2" s="97"/>
      <c r="EGD2" s="97"/>
      <c r="EGE2" s="97"/>
      <c r="EGF2" s="97"/>
      <c r="EGG2" s="97"/>
      <c r="EGH2" s="97"/>
      <c r="EGI2" s="97"/>
      <c r="EGJ2" s="97"/>
      <c r="EGK2" s="97"/>
      <c r="EGL2" s="97"/>
      <c r="EGM2" s="97"/>
      <c r="EGN2" s="97"/>
      <c r="EGO2" s="97"/>
      <c r="EGP2" s="97"/>
      <c r="EGQ2" s="97"/>
      <c r="EGR2" s="97"/>
      <c r="EGS2" s="97"/>
      <c r="EGT2" s="97"/>
      <c r="EGU2" s="97"/>
      <c r="EGV2" s="97"/>
      <c r="EGW2" s="97"/>
      <c r="EGX2" s="97"/>
      <c r="EGY2" s="97"/>
      <c r="EGZ2" s="97"/>
      <c r="EHA2" s="97"/>
      <c r="EHB2" s="97"/>
      <c r="EHC2" s="97"/>
      <c r="EHD2" s="97"/>
      <c r="EHE2" s="97"/>
      <c r="EHF2" s="97"/>
      <c r="EHG2" s="97"/>
      <c r="EHM2" s="98"/>
      <c r="EHN2" s="98"/>
      <c r="EHO2" s="98"/>
      <c r="EHP2" s="98"/>
      <c r="EHQ2" s="98"/>
      <c r="EHR2" s="98"/>
      <c r="EHS2" s="98"/>
      <c r="EHT2" s="98"/>
      <c r="EHW2" s="97"/>
      <c r="EHX2" s="97"/>
      <c r="EHY2" s="97"/>
      <c r="EHZ2" s="97"/>
      <c r="EIA2" s="97"/>
      <c r="EIB2" s="97"/>
      <c r="EIC2" s="97"/>
      <c r="EID2" s="97"/>
      <c r="EIE2" s="97"/>
      <c r="EIF2" s="97"/>
      <c r="EIG2" s="97"/>
      <c r="EIH2" s="97"/>
      <c r="EII2" s="97"/>
      <c r="EIJ2" s="97"/>
      <c r="EIK2" s="97"/>
      <c r="EIL2" s="97"/>
      <c r="EIM2" s="97"/>
      <c r="EIN2" s="97"/>
      <c r="EIO2" s="97"/>
      <c r="EIP2" s="97"/>
      <c r="EIQ2" s="97"/>
      <c r="EIR2" s="97"/>
      <c r="EIS2" s="97"/>
      <c r="EIT2" s="97"/>
      <c r="EIU2" s="97"/>
      <c r="EIV2" s="97"/>
      <c r="EIW2" s="97"/>
      <c r="EIX2" s="97"/>
      <c r="EIY2" s="97"/>
      <c r="EIZ2" s="97"/>
      <c r="EJA2" s="97"/>
      <c r="EJB2" s="97"/>
      <c r="EJC2" s="97"/>
      <c r="EJD2" s="97"/>
      <c r="EJE2" s="97"/>
      <c r="EJF2" s="97"/>
      <c r="EJG2" s="97"/>
      <c r="EJH2" s="97"/>
      <c r="EJI2" s="97"/>
      <c r="EJJ2" s="97"/>
      <c r="EJK2" s="97"/>
      <c r="EJL2" s="97"/>
      <c r="EJM2" s="97"/>
      <c r="EJN2" s="97"/>
      <c r="EJO2" s="97"/>
      <c r="EJP2" s="97"/>
      <c r="EJQ2" s="97"/>
      <c r="EJR2" s="97"/>
      <c r="EJS2" s="97"/>
      <c r="EJT2" s="97"/>
      <c r="EJU2" s="97"/>
      <c r="EJV2" s="97"/>
      <c r="EJW2" s="97"/>
      <c r="EJX2" s="97"/>
      <c r="EJY2" s="97"/>
      <c r="EJZ2" s="97"/>
      <c r="EKA2" s="97"/>
      <c r="EKG2" s="98"/>
      <c r="EKH2" s="98"/>
      <c r="EKI2" s="98"/>
      <c r="EKJ2" s="98"/>
      <c r="EKK2" s="98"/>
      <c r="EKL2" s="98"/>
      <c r="EKM2" s="98"/>
      <c r="EKN2" s="98"/>
      <c r="EKQ2" s="97"/>
      <c r="EKR2" s="97"/>
      <c r="EKS2" s="97"/>
      <c r="EKT2" s="97"/>
      <c r="EKU2" s="97"/>
      <c r="EKV2" s="97"/>
      <c r="EKW2" s="97"/>
      <c r="EKX2" s="97"/>
      <c r="EKY2" s="97"/>
      <c r="EKZ2" s="97"/>
      <c r="ELA2" s="97"/>
      <c r="ELB2" s="97"/>
      <c r="ELC2" s="97"/>
      <c r="ELD2" s="97"/>
      <c r="ELE2" s="97"/>
      <c r="ELF2" s="97"/>
      <c r="ELG2" s="97"/>
      <c r="ELH2" s="97"/>
      <c r="ELI2" s="97"/>
      <c r="ELJ2" s="97"/>
      <c r="ELK2" s="97"/>
      <c r="ELL2" s="97"/>
      <c r="ELM2" s="97"/>
      <c r="ELN2" s="97"/>
      <c r="ELO2" s="97"/>
      <c r="ELP2" s="97"/>
      <c r="ELQ2" s="97"/>
      <c r="ELR2" s="97"/>
      <c r="ELS2" s="97"/>
      <c r="ELT2" s="97"/>
      <c r="ELU2" s="97"/>
      <c r="ELV2" s="97"/>
      <c r="ELW2" s="97"/>
      <c r="ELX2" s="97"/>
      <c r="ELY2" s="97"/>
      <c r="ELZ2" s="97"/>
      <c r="EMA2" s="97"/>
      <c r="EMB2" s="97"/>
      <c r="EMC2" s="97"/>
      <c r="EMD2" s="97"/>
      <c r="EME2" s="97"/>
      <c r="EMF2" s="97"/>
      <c r="EMG2" s="97"/>
      <c r="EMH2" s="97"/>
      <c r="EMI2" s="97"/>
      <c r="EMJ2" s="97"/>
      <c r="EMK2" s="97"/>
      <c r="EML2" s="97"/>
      <c r="EMM2" s="97"/>
      <c r="EMN2" s="97"/>
      <c r="EMO2" s="97"/>
      <c r="EMP2" s="97"/>
      <c r="EMQ2" s="97"/>
      <c r="EMR2" s="97"/>
      <c r="EMS2" s="97"/>
      <c r="EMT2" s="97"/>
      <c r="EMU2" s="97"/>
      <c r="ENA2" s="98"/>
      <c r="ENB2" s="98"/>
      <c r="ENC2" s="98"/>
      <c r="END2" s="98"/>
      <c r="ENE2" s="98"/>
      <c r="ENF2" s="98"/>
      <c r="ENG2" s="98"/>
      <c r="ENH2" s="98"/>
      <c r="ENK2" s="97"/>
      <c r="ENL2" s="97"/>
      <c r="ENM2" s="97"/>
      <c r="ENN2" s="97"/>
      <c r="ENO2" s="97"/>
      <c r="ENP2" s="97"/>
      <c r="ENQ2" s="97"/>
      <c r="ENR2" s="97"/>
      <c r="ENS2" s="97"/>
      <c r="ENT2" s="97"/>
      <c r="ENU2" s="97"/>
      <c r="ENV2" s="97"/>
      <c r="ENW2" s="97"/>
      <c r="ENX2" s="97"/>
      <c r="ENY2" s="97"/>
      <c r="ENZ2" s="97"/>
      <c r="EOA2" s="97"/>
      <c r="EOB2" s="97"/>
      <c r="EOC2" s="97"/>
      <c r="EOD2" s="97"/>
      <c r="EOE2" s="97"/>
      <c r="EOF2" s="97"/>
      <c r="EOG2" s="97"/>
      <c r="EOH2" s="97"/>
      <c r="EOI2" s="97"/>
      <c r="EOJ2" s="97"/>
      <c r="EOK2" s="97"/>
      <c r="EOL2" s="97"/>
      <c r="EOM2" s="97"/>
      <c r="EON2" s="97"/>
      <c r="EOO2" s="97"/>
      <c r="EOP2" s="97"/>
      <c r="EOQ2" s="97"/>
      <c r="EOR2" s="97"/>
      <c r="EOS2" s="97"/>
      <c r="EOT2" s="97"/>
      <c r="EOU2" s="97"/>
      <c r="EOV2" s="97"/>
      <c r="EOW2" s="97"/>
      <c r="EOX2" s="97"/>
      <c r="EOY2" s="97"/>
      <c r="EOZ2" s="97"/>
      <c r="EPA2" s="97"/>
      <c r="EPB2" s="97"/>
      <c r="EPC2" s="97"/>
      <c r="EPD2" s="97"/>
      <c r="EPE2" s="97"/>
      <c r="EPF2" s="97"/>
      <c r="EPG2" s="97"/>
      <c r="EPH2" s="97"/>
      <c r="EPI2" s="97"/>
      <c r="EPJ2" s="97"/>
      <c r="EPK2" s="97"/>
      <c r="EPL2" s="97"/>
      <c r="EPM2" s="97"/>
      <c r="EPN2" s="97"/>
      <c r="EPO2" s="97"/>
      <c r="EPU2" s="98"/>
      <c r="EPV2" s="98"/>
      <c r="EPW2" s="98"/>
      <c r="EPX2" s="98"/>
      <c r="EPY2" s="98"/>
      <c r="EPZ2" s="98"/>
      <c r="EQA2" s="98"/>
      <c r="EQB2" s="98"/>
      <c r="EQE2" s="97"/>
      <c r="EQF2" s="97"/>
      <c r="EQG2" s="97"/>
      <c r="EQH2" s="97"/>
      <c r="EQI2" s="97"/>
      <c r="EQJ2" s="97"/>
      <c r="EQK2" s="97"/>
      <c r="EQL2" s="97"/>
      <c r="EQM2" s="97"/>
      <c r="EQN2" s="97"/>
      <c r="EQO2" s="97"/>
      <c r="EQP2" s="97"/>
      <c r="EQQ2" s="97"/>
      <c r="EQR2" s="97"/>
      <c r="EQS2" s="97"/>
      <c r="EQT2" s="97"/>
      <c r="EQU2" s="97"/>
      <c r="EQV2" s="97"/>
      <c r="EQW2" s="97"/>
      <c r="EQX2" s="97"/>
      <c r="EQY2" s="97"/>
      <c r="EQZ2" s="97"/>
      <c r="ERA2" s="97"/>
      <c r="ERB2" s="97"/>
      <c r="ERC2" s="97"/>
      <c r="ERD2" s="97"/>
      <c r="ERE2" s="97"/>
      <c r="ERF2" s="97"/>
      <c r="ERG2" s="97"/>
      <c r="ERH2" s="97"/>
      <c r="ERI2" s="97"/>
      <c r="ERJ2" s="97"/>
      <c r="ERK2" s="97"/>
      <c r="ERL2" s="97"/>
      <c r="ERM2" s="97"/>
      <c r="ERN2" s="97"/>
      <c r="ERO2" s="97"/>
      <c r="ERP2" s="97"/>
      <c r="ERQ2" s="97"/>
      <c r="ERR2" s="97"/>
      <c r="ERS2" s="97"/>
      <c r="ERT2" s="97"/>
      <c r="ERU2" s="97"/>
      <c r="ERV2" s="97"/>
      <c r="ERW2" s="97"/>
      <c r="ERX2" s="97"/>
      <c r="ERY2" s="97"/>
      <c r="ERZ2" s="97"/>
      <c r="ESA2" s="97"/>
      <c r="ESB2" s="97"/>
      <c r="ESC2" s="97"/>
      <c r="ESD2" s="97"/>
      <c r="ESE2" s="97"/>
      <c r="ESF2" s="97"/>
      <c r="ESG2" s="97"/>
      <c r="ESH2" s="97"/>
      <c r="ESI2" s="97"/>
      <c r="ESO2" s="98"/>
      <c r="ESP2" s="98"/>
      <c r="ESQ2" s="98"/>
      <c r="ESR2" s="98"/>
      <c r="ESS2" s="98"/>
      <c r="EST2" s="98"/>
      <c r="ESU2" s="98"/>
      <c r="ESV2" s="98"/>
      <c r="ESY2" s="97"/>
      <c r="ESZ2" s="97"/>
      <c r="ETA2" s="97"/>
      <c r="ETB2" s="97"/>
      <c r="ETC2" s="97"/>
      <c r="ETD2" s="97"/>
      <c r="ETE2" s="97"/>
      <c r="ETF2" s="97"/>
      <c r="ETG2" s="97"/>
      <c r="ETH2" s="97"/>
      <c r="ETI2" s="97"/>
      <c r="ETJ2" s="97"/>
      <c r="ETK2" s="97"/>
      <c r="ETL2" s="97"/>
      <c r="ETM2" s="97"/>
      <c r="ETN2" s="97"/>
      <c r="ETO2" s="97"/>
      <c r="ETP2" s="97"/>
      <c r="ETQ2" s="97"/>
      <c r="ETR2" s="97"/>
      <c r="ETS2" s="97"/>
      <c r="ETT2" s="97"/>
      <c r="ETU2" s="97"/>
      <c r="ETV2" s="97"/>
      <c r="ETW2" s="97"/>
      <c r="ETX2" s="97"/>
      <c r="ETY2" s="97"/>
      <c r="ETZ2" s="97"/>
      <c r="EUA2" s="97"/>
      <c r="EUB2" s="97"/>
      <c r="EUC2" s="97"/>
      <c r="EUD2" s="97"/>
      <c r="EUE2" s="97"/>
      <c r="EUF2" s="97"/>
      <c r="EUG2" s="97"/>
      <c r="EUH2" s="97"/>
      <c r="EUI2" s="97"/>
      <c r="EUJ2" s="97"/>
      <c r="EUK2" s="97"/>
      <c r="EUL2" s="97"/>
      <c r="EUM2" s="97"/>
      <c r="EUN2" s="97"/>
      <c r="EUO2" s="97"/>
      <c r="EUP2" s="97"/>
      <c r="EUQ2" s="97"/>
      <c r="EUR2" s="97"/>
      <c r="EUS2" s="97"/>
      <c r="EUT2" s="97"/>
      <c r="EUU2" s="97"/>
      <c r="EUV2" s="97"/>
      <c r="EUW2" s="97"/>
      <c r="EUX2" s="97"/>
      <c r="EUY2" s="97"/>
      <c r="EUZ2" s="97"/>
      <c r="EVA2" s="97"/>
      <c r="EVB2" s="97"/>
      <c r="EVC2" s="97"/>
      <c r="EVI2" s="98"/>
      <c r="EVJ2" s="98"/>
      <c r="EVK2" s="98"/>
      <c r="EVL2" s="98"/>
      <c r="EVM2" s="98"/>
      <c r="EVN2" s="98"/>
      <c r="EVO2" s="98"/>
      <c r="EVP2" s="98"/>
      <c r="EVS2" s="97"/>
      <c r="EVT2" s="97"/>
      <c r="EVU2" s="97"/>
      <c r="EVV2" s="97"/>
      <c r="EVW2" s="97"/>
      <c r="EVX2" s="97"/>
      <c r="EVY2" s="97"/>
      <c r="EVZ2" s="97"/>
      <c r="EWA2" s="97"/>
      <c r="EWB2" s="97"/>
      <c r="EWC2" s="97"/>
      <c r="EWD2" s="97"/>
      <c r="EWE2" s="97"/>
      <c r="EWF2" s="97"/>
      <c r="EWG2" s="97"/>
      <c r="EWH2" s="97"/>
      <c r="EWI2" s="97"/>
      <c r="EWJ2" s="97"/>
      <c r="EWK2" s="97"/>
      <c r="EWL2" s="97"/>
      <c r="EWM2" s="97"/>
      <c r="EWN2" s="97"/>
      <c r="EWO2" s="97"/>
      <c r="EWP2" s="97"/>
      <c r="EWQ2" s="97"/>
      <c r="EWR2" s="97"/>
      <c r="EWS2" s="97"/>
      <c r="EWT2" s="97"/>
      <c r="EWU2" s="97"/>
      <c r="EWV2" s="97"/>
      <c r="EWW2" s="97"/>
      <c r="EWX2" s="97"/>
      <c r="EWY2" s="97"/>
      <c r="EWZ2" s="97"/>
      <c r="EXA2" s="97"/>
      <c r="EXB2" s="97"/>
      <c r="EXC2" s="97"/>
      <c r="EXD2" s="97"/>
      <c r="EXE2" s="97"/>
      <c r="EXF2" s="97"/>
      <c r="EXG2" s="97"/>
      <c r="EXH2" s="97"/>
      <c r="EXI2" s="97"/>
      <c r="EXJ2" s="97"/>
      <c r="EXK2" s="97"/>
      <c r="EXL2" s="97"/>
      <c r="EXM2" s="97"/>
      <c r="EXN2" s="97"/>
      <c r="EXO2" s="97"/>
      <c r="EXP2" s="97"/>
      <c r="EXQ2" s="97"/>
      <c r="EXR2" s="97"/>
      <c r="EXS2" s="97"/>
      <c r="EXT2" s="97"/>
      <c r="EXU2" s="97"/>
      <c r="EXV2" s="97"/>
      <c r="EXW2" s="97"/>
      <c r="EYC2" s="98"/>
      <c r="EYD2" s="98"/>
      <c r="EYE2" s="98"/>
      <c r="EYF2" s="98"/>
      <c r="EYG2" s="98"/>
      <c r="EYH2" s="98"/>
      <c r="EYI2" s="98"/>
      <c r="EYJ2" s="98"/>
      <c r="EYM2" s="97"/>
      <c r="EYN2" s="97"/>
      <c r="EYO2" s="97"/>
      <c r="EYP2" s="97"/>
      <c r="EYQ2" s="97"/>
      <c r="EYR2" s="97"/>
      <c r="EYS2" s="97"/>
      <c r="EYT2" s="97"/>
      <c r="EYU2" s="97"/>
      <c r="EYV2" s="97"/>
      <c r="EYW2" s="97"/>
      <c r="EYX2" s="97"/>
      <c r="EYY2" s="97"/>
      <c r="EYZ2" s="97"/>
      <c r="EZA2" s="97"/>
      <c r="EZB2" s="97"/>
      <c r="EZC2" s="97"/>
      <c r="EZD2" s="97"/>
      <c r="EZE2" s="97"/>
      <c r="EZF2" s="97"/>
      <c r="EZG2" s="97"/>
      <c r="EZH2" s="97"/>
      <c r="EZI2" s="97"/>
      <c r="EZJ2" s="97"/>
      <c r="EZK2" s="97"/>
      <c r="EZL2" s="97"/>
      <c r="EZM2" s="97"/>
      <c r="EZN2" s="97"/>
      <c r="EZO2" s="97"/>
      <c r="EZP2" s="97"/>
      <c r="EZQ2" s="97"/>
      <c r="EZR2" s="97"/>
      <c r="EZS2" s="97"/>
      <c r="EZT2" s="97"/>
      <c r="EZU2" s="97"/>
      <c r="EZV2" s="97"/>
      <c r="EZW2" s="97"/>
      <c r="EZX2" s="97"/>
      <c r="EZY2" s="97"/>
      <c r="EZZ2" s="97"/>
      <c r="FAA2" s="97"/>
      <c r="FAB2" s="97"/>
      <c r="FAC2" s="97"/>
      <c r="FAD2" s="97"/>
      <c r="FAE2" s="97"/>
      <c r="FAF2" s="97"/>
      <c r="FAG2" s="97"/>
      <c r="FAH2" s="97"/>
      <c r="FAI2" s="97"/>
      <c r="FAJ2" s="97"/>
      <c r="FAK2" s="97"/>
      <c r="FAL2" s="97"/>
      <c r="FAM2" s="97"/>
      <c r="FAN2" s="97"/>
      <c r="FAO2" s="97"/>
      <c r="FAP2" s="97"/>
      <c r="FAQ2" s="97"/>
      <c r="FAW2" s="98"/>
      <c r="FAX2" s="98"/>
      <c r="FAY2" s="98"/>
      <c r="FAZ2" s="98"/>
      <c r="FBA2" s="98"/>
      <c r="FBB2" s="98"/>
      <c r="FBC2" s="98"/>
      <c r="FBD2" s="98"/>
      <c r="FBG2" s="97"/>
      <c r="FBH2" s="97"/>
      <c r="FBI2" s="97"/>
      <c r="FBJ2" s="97"/>
      <c r="FBK2" s="97"/>
      <c r="FBL2" s="97"/>
      <c r="FBM2" s="97"/>
      <c r="FBN2" s="97"/>
      <c r="FBO2" s="97"/>
      <c r="FBP2" s="97"/>
      <c r="FBQ2" s="97"/>
      <c r="FBR2" s="97"/>
      <c r="FBS2" s="97"/>
      <c r="FBT2" s="97"/>
      <c r="FBU2" s="97"/>
      <c r="FBV2" s="97"/>
      <c r="FBW2" s="97"/>
      <c r="FBX2" s="97"/>
      <c r="FBY2" s="97"/>
      <c r="FBZ2" s="97"/>
      <c r="FCA2" s="97"/>
      <c r="FCB2" s="97"/>
      <c r="FCC2" s="97"/>
      <c r="FCD2" s="97"/>
      <c r="FCE2" s="97"/>
      <c r="FCF2" s="97"/>
      <c r="FCG2" s="97"/>
      <c r="FCH2" s="97"/>
      <c r="FCI2" s="97"/>
      <c r="FCJ2" s="97"/>
      <c r="FCK2" s="97"/>
      <c r="FCL2" s="97"/>
      <c r="FCM2" s="97"/>
      <c r="FCN2" s="97"/>
      <c r="FCO2" s="97"/>
      <c r="FCP2" s="97"/>
      <c r="FCQ2" s="97"/>
      <c r="FCR2" s="97"/>
      <c r="FCS2" s="97"/>
      <c r="FCT2" s="97"/>
      <c r="FCU2" s="97"/>
      <c r="FCV2" s="97"/>
      <c r="FCW2" s="97"/>
      <c r="FCX2" s="97"/>
      <c r="FCY2" s="97"/>
      <c r="FCZ2" s="97"/>
      <c r="FDA2" s="97"/>
      <c r="FDB2" s="97"/>
      <c r="FDC2" s="97"/>
      <c r="FDD2" s="97"/>
      <c r="FDE2" s="97"/>
      <c r="FDF2" s="97"/>
      <c r="FDG2" s="97"/>
      <c r="FDH2" s="97"/>
      <c r="FDI2" s="97"/>
      <c r="FDJ2" s="97"/>
      <c r="FDK2" s="97"/>
      <c r="FDQ2" s="98"/>
      <c r="FDR2" s="98"/>
      <c r="FDS2" s="98"/>
      <c r="FDT2" s="98"/>
      <c r="FDU2" s="98"/>
      <c r="FDV2" s="98"/>
      <c r="FDW2" s="98"/>
      <c r="FDX2" s="98"/>
      <c r="FEA2" s="97"/>
      <c r="FEB2" s="97"/>
      <c r="FEC2" s="97"/>
      <c r="FED2" s="97"/>
      <c r="FEE2" s="97"/>
      <c r="FEF2" s="97"/>
      <c r="FEG2" s="97"/>
      <c r="FEH2" s="97"/>
      <c r="FEI2" s="97"/>
      <c r="FEJ2" s="97"/>
      <c r="FEK2" s="97"/>
      <c r="FEL2" s="97"/>
      <c r="FEM2" s="97"/>
      <c r="FEN2" s="97"/>
      <c r="FEO2" s="97"/>
      <c r="FEP2" s="97"/>
      <c r="FEQ2" s="97"/>
      <c r="FER2" s="97"/>
      <c r="FES2" s="97"/>
      <c r="FET2" s="97"/>
      <c r="FEU2" s="97"/>
      <c r="FEV2" s="97"/>
      <c r="FEW2" s="97"/>
      <c r="FEX2" s="97"/>
      <c r="FEY2" s="97"/>
      <c r="FEZ2" s="97"/>
      <c r="FFA2" s="97"/>
      <c r="FFB2" s="97"/>
      <c r="FFC2" s="97"/>
      <c r="FFD2" s="97"/>
      <c r="FFE2" s="97"/>
      <c r="FFF2" s="97"/>
      <c r="FFG2" s="97"/>
      <c r="FFH2" s="97"/>
      <c r="FFI2" s="97"/>
      <c r="FFJ2" s="97"/>
      <c r="FFK2" s="97"/>
      <c r="FFL2" s="97"/>
      <c r="FFM2" s="97"/>
      <c r="FFN2" s="97"/>
      <c r="FFO2" s="97"/>
      <c r="FFP2" s="97"/>
      <c r="FFQ2" s="97"/>
      <c r="FFR2" s="97"/>
      <c r="FFS2" s="97"/>
      <c r="FFT2" s="97"/>
      <c r="FFU2" s="97"/>
      <c r="FFV2" s="97"/>
      <c r="FFW2" s="97"/>
      <c r="FFX2" s="97"/>
      <c r="FFY2" s="97"/>
      <c r="FFZ2" s="97"/>
      <c r="FGA2" s="97"/>
      <c r="FGB2" s="97"/>
      <c r="FGC2" s="97"/>
      <c r="FGD2" s="97"/>
      <c r="FGE2" s="97"/>
      <c r="FGK2" s="98"/>
      <c r="FGL2" s="98"/>
      <c r="FGM2" s="98"/>
      <c r="FGN2" s="98"/>
      <c r="FGO2" s="98"/>
      <c r="FGP2" s="98"/>
      <c r="FGQ2" s="98"/>
      <c r="FGR2" s="98"/>
      <c r="FGU2" s="97"/>
      <c r="FGV2" s="97"/>
      <c r="FGW2" s="97"/>
      <c r="FGX2" s="97"/>
      <c r="FGY2" s="97"/>
      <c r="FGZ2" s="97"/>
      <c r="FHA2" s="97"/>
      <c r="FHB2" s="97"/>
      <c r="FHC2" s="97"/>
      <c r="FHD2" s="97"/>
      <c r="FHE2" s="97"/>
      <c r="FHF2" s="97"/>
      <c r="FHG2" s="97"/>
      <c r="FHH2" s="97"/>
      <c r="FHI2" s="97"/>
      <c r="FHJ2" s="97"/>
      <c r="FHK2" s="97"/>
      <c r="FHL2" s="97"/>
      <c r="FHM2" s="97"/>
      <c r="FHN2" s="97"/>
      <c r="FHO2" s="97"/>
      <c r="FHP2" s="97"/>
      <c r="FHQ2" s="97"/>
      <c r="FHR2" s="97"/>
      <c r="FHS2" s="97"/>
      <c r="FHT2" s="97"/>
      <c r="FHU2" s="97"/>
      <c r="FHV2" s="97"/>
      <c r="FHW2" s="97"/>
      <c r="FHX2" s="97"/>
      <c r="FHY2" s="97"/>
      <c r="FHZ2" s="97"/>
      <c r="FIA2" s="97"/>
      <c r="FIB2" s="97"/>
      <c r="FIC2" s="97"/>
      <c r="FID2" s="97"/>
      <c r="FIE2" s="97"/>
      <c r="FIF2" s="97"/>
      <c r="FIG2" s="97"/>
      <c r="FIH2" s="97"/>
      <c r="FII2" s="97"/>
      <c r="FIJ2" s="97"/>
      <c r="FIK2" s="97"/>
      <c r="FIL2" s="97"/>
      <c r="FIM2" s="97"/>
      <c r="FIN2" s="97"/>
      <c r="FIO2" s="97"/>
      <c r="FIP2" s="97"/>
      <c r="FIQ2" s="97"/>
      <c r="FIR2" s="97"/>
      <c r="FIS2" s="97"/>
      <c r="FIT2" s="97"/>
      <c r="FIU2" s="97"/>
      <c r="FIV2" s="97"/>
      <c r="FIW2" s="97"/>
      <c r="FIX2" s="97"/>
      <c r="FIY2" s="97"/>
      <c r="FJE2" s="98"/>
      <c r="FJF2" s="98"/>
      <c r="FJG2" s="98"/>
      <c r="FJH2" s="98"/>
      <c r="FJI2" s="98"/>
      <c r="FJJ2" s="98"/>
      <c r="FJK2" s="98"/>
      <c r="FJL2" s="98"/>
      <c r="FJO2" s="97"/>
      <c r="FJP2" s="97"/>
      <c r="FJQ2" s="97"/>
      <c r="FJR2" s="97"/>
      <c r="FJS2" s="97"/>
      <c r="FJT2" s="97"/>
      <c r="FJU2" s="97"/>
      <c r="FJV2" s="97"/>
      <c r="FJW2" s="97"/>
      <c r="FJX2" s="97"/>
      <c r="FJY2" s="97"/>
      <c r="FJZ2" s="97"/>
      <c r="FKA2" s="97"/>
      <c r="FKB2" s="97"/>
      <c r="FKC2" s="97"/>
      <c r="FKD2" s="97"/>
      <c r="FKE2" s="97"/>
      <c r="FKF2" s="97"/>
      <c r="FKG2" s="97"/>
      <c r="FKH2" s="97"/>
      <c r="FKI2" s="97"/>
      <c r="FKJ2" s="97"/>
      <c r="FKK2" s="97"/>
      <c r="FKL2" s="97"/>
      <c r="FKM2" s="97"/>
      <c r="FKN2" s="97"/>
      <c r="FKO2" s="97"/>
      <c r="FKP2" s="97"/>
      <c r="FKQ2" s="97"/>
      <c r="FKR2" s="97"/>
      <c r="FKS2" s="97"/>
      <c r="FKT2" s="97"/>
      <c r="FKU2" s="97"/>
      <c r="FKV2" s="97"/>
      <c r="FKW2" s="97"/>
      <c r="FKX2" s="97"/>
      <c r="FKY2" s="97"/>
      <c r="FKZ2" s="97"/>
      <c r="FLA2" s="97"/>
      <c r="FLB2" s="97"/>
      <c r="FLC2" s="97"/>
      <c r="FLD2" s="97"/>
      <c r="FLE2" s="97"/>
      <c r="FLF2" s="97"/>
      <c r="FLG2" s="97"/>
      <c r="FLH2" s="97"/>
      <c r="FLI2" s="97"/>
      <c r="FLJ2" s="97"/>
      <c r="FLK2" s="97"/>
      <c r="FLL2" s="97"/>
      <c r="FLM2" s="97"/>
      <c r="FLN2" s="97"/>
      <c r="FLO2" s="97"/>
      <c r="FLP2" s="97"/>
      <c r="FLQ2" s="97"/>
      <c r="FLR2" s="97"/>
      <c r="FLS2" s="97"/>
      <c r="FLY2" s="98"/>
      <c r="FLZ2" s="98"/>
      <c r="FMA2" s="98"/>
      <c r="FMB2" s="98"/>
      <c r="FMC2" s="98"/>
      <c r="FMD2" s="98"/>
      <c r="FME2" s="98"/>
      <c r="FMF2" s="98"/>
      <c r="FMI2" s="97"/>
      <c r="FMJ2" s="97"/>
      <c r="FMK2" s="97"/>
      <c r="FML2" s="97"/>
      <c r="FMM2" s="97"/>
      <c r="FMN2" s="97"/>
      <c r="FMO2" s="97"/>
      <c r="FMP2" s="97"/>
      <c r="FMQ2" s="97"/>
      <c r="FMR2" s="97"/>
      <c r="FMS2" s="97"/>
      <c r="FMT2" s="97"/>
      <c r="FMU2" s="97"/>
      <c r="FMV2" s="97"/>
      <c r="FMW2" s="97"/>
      <c r="FMX2" s="97"/>
      <c r="FMY2" s="97"/>
      <c r="FMZ2" s="97"/>
      <c r="FNA2" s="97"/>
      <c r="FNB2" s="97"/>
      <c r="FNC2" s="97"/>
      <c r="FND2" s="97"/>
      <c r="FNE2" s="97"/>
      <c r="FNF2" s="97"/>
      <c r="FNG2" s="97"/>
      <c r="FNH2" s="97"/>
      <c r="FNI2" s="97"/>
      <c r="FNJ2" s="97"/>
      <c r="FNK2" s="97"/>
      <c r="FNL2" s="97"/>
      <c r="FNM2" s="97"/>
      <c r="FNN2" s="97"/>
      <c r="FNO2" s="97"/>
      <c r="FNP2" s="97"/>
      <c r="FNQ2" s="97"/>
      <c r="FNR2" s="97"/>
      <c r="FNS2" s="97"/>
      <c r="FNT2" s="97"/>
      <c r="FNU2" s="97"/>
      <c r="FNV2" s="97"/>
      <c r="FNW2" s="97"/>
      <c r="FNX2" s="97"/>
      <c r="FNY2" s="97"/>
      <c r="FNZ2" s="97"/>
      <c r="FOA2" s="97"/>
      <c r="FOB2" s="97"/>
      <c r="FOC2" s="97"/>
      <c r="FOD2" s="97"/>
      <c r="FOE2" s="97"/>
      <c r="FOF2" s="97"/>
      <c r="FOG2" s="97"/>
      <c r="FOH2" s="97"/>
      <c r="FOI2" s="97"/>
      <c r="FOJ2" s="97"/>
      <c r="FOK2" s="97"/>
      <c r="FOL2" s="97"/>
      <c r="FOM2" s="97"/>
      <c r="FOS2" s="98"/>
      <c r="FOT2" s="98"/>
      <c r="FOU2" s="98"/>
      <c r="FOV2" s="98"/>
      <c r="FOW2" s="98"/>
      <c r="FOX2" s="98"/>
      <c r="FOY2" s="98"/>
      <c r="FOZ2" s="98"/>
      <c r="FPC2" s="97"/>
      <c r="FPD2" s="97"/>
      <c r="FPE2" s="97"/>
      <c r="FPF2" s="97"/>
      <c r="FPG2" s="97"/>
      <c r="FPH2" s="97"/>
      <c r="FPI2" s="97"/>
      <c r="FPJ2" s="97"/>
      <c r="FPK2" s="97"/>
      <c r="FPL2" s="97"/>
      <c r="FPM2" s="97"/>
      <c r="FPN2" s="97"/>
      <c r="FPO2" s="97"/>
      <c r="FPP2" s="97"/>
      <c r="FPQ2" s="97"/>
      <c r="FPR2" s="97"/>
      <c r="FPS2" s="97"/>
      <c r="FPT2" s="97"/>
      <c r="FPU2" s="97"/>
      <c r="FPV2" s="97"/>
      <c r="FPW2" s="97"/>
      <c r="FPX2" s="97"/>
      <c r="FPY2" s="97"/>
      <c r="FPZ2" s="97"/>
      <c r="FQA2" s="97"/>
      <c r="FQB2" s="97"/>
      <c r="FQC2" s="97"/>
      <c r="FQD2" s="97"/>
      <c r="FQE2" s="97"/>
      <c r="FQF2" s="97"/>
      <c r="FQG2" s="97"/>
      <c r="FQH2" s="97"/>
      <c r="FQI2" s="97"/>
      <c r="FQJ2" s="97"/>
      <c r="FQK2" s="97"/>
      <c r="FQL2" s="97"/>
      <c r="FQM2" s="97"/>
      <c r="FQN2" s="97"/>
      <c r="FQO2" s="97"/>
      <c r="FQP2" s="97"/>
      <c r="FQQ2" s="97"/>
      <c r="FQR2" s="97"/>
      <c r="FQS2" s="97"/>
      <c r="FQT2" s="97"/>
      <c r="FQU2" s="97"/>
      <c r="FQV2" s="97"/>
      <c r="FQW2" s="97"/>
      <c r="FQX2" s="97"/>
      <c r="FQY2" s="97"/>
      <c r="FQZ2" s="97"/>
      <c r="FRA2" s="97"/>
      <c r="FRB2" s="97"/>
      <c r="FRC2" s="97"/>
      <c r="FRD2" s="97"/>
      <c r="FRE2" s="97"/>
      <c r="FRF2" s="97"/>
      <c r="FRG2" s="97"/>
      <c r="FRM2" s="98"/>
      <c r="FRN2" s="98"/>
      <c r="FRO2" s="98"/>
      <c r="FRP2" s="98"/>
      <c r="FRQ2" s="98"/>
      <c r="FRR2" s="98"/>
      <c r="FRS2" s="98"/>
      <c r="FRT2" s="98"/>
      <c r="FRW2" s="97"/>
      <c r="FRX2" s="97"/>
      <c r="FRY2" s="97"/>
      <c r="FRZ2" s="97"/>
      <c r="FSA2" s="97"/>
      <c r="FSB2" s="97"/>
      <c r="FSC2" s="97"/>
      <c r="FSD2" s="97"/>
      <c r="FSE2" s="97"/>
      <c r="FSF2" s="97"/>
      <c r="FSG2" s="97"/>
      <c r="FSH2" s="97"/>
      <c r="FSI2" s="97"/>
      <c r="FSJ2" s="97"/>
      <c r="FSK2" s="97"/>
      <c r="FSL2" s="97"/>
      <c r="FSM2" s="97"/>
      <c r="FSN2" s="97"/>
      <c r="FSO2" s="97"/>
      <c r="FSP2" s="97"/>
      <c r="FSQ2" s="97"/>
      <c r="FSR2" s="97"/>
      <c r="FSS2" s="97"/>
      <c r="FST2" s="97"/>
      <c r="FSU2" s="97"/>
      <c r="FSV2" s="97"/>
      <c r="FSW2" s="97"/>
      <c r="FSX2" s="97"/>
      <c r="FSY2" s="97"/>
      <c r="FSZ2" s="97"/>
      <c r="FTA2" s="97"/>
      <c r="FTB2" s="97"/>
      <c r="FTC2" s="97"/>
      <c r="FTD2" s="97"/>
      <c r="FTE2" s="97"/>
      <c r="FTF2" s="97"/>
      <c r="FTG2" s="97"/>
      <c r="FTH2" s="97"/>
      <c r="FTI2" s="97"/>
      <c r="FTJ2" s="97"/>
      <c r="FTK2" s="97"/>
      <c r="FTL2" s="97"/>
      <c r="FTM2" s="97"/>
      <c r="FTN2" s="97"/>
      <c r="FTO2" s="97"/>
      <c r="FTP2" s="97"/>
      <c r="FTQ2" s="97"/>
      <c r="FTR2" s="97"/>
      <c r="FTS2" s="97"/>
      <c r="FTT2" s="97"/>
      <c r="FTU2" s="97"/>
      <c r="FTV2" s="97"/>
      <c r="FTW2" s="97"/>
      <c r="FTX2" s="97"/>
      <c r="FTY2" s="97"/>
      <c r="FTZ2" s="97"/>
      <c r="FUA2" s="97"/>
      <c r="FUG2" s="98"/>
      <c r="FUH2" s="98"/>
      <c r="FUI2" s="98"/>
      <c r="FUJ2" s="98"/>
      <c r="FUK2" s="98"/>
      <c r="FUL2" s="98"/>
      <c r="FUM2" s="98"/>
      <c r="FUN2" s="98"/>
      <c r="FUQ2" s="97"/>
      <c r="FUR2" s="97"/>
      <c r="FUS2" s="97"/>
      <c r="FUT2" s="97"/>
      <c r="FUU2" s="97"/>
      <c r="FUV2" s="97"/>
      <c r="FUW2" s="97"/>
      <c r="FUX2" s="97"/>
      <c r="FUY2" s="97"/>
      <c r="FUZ2" s="97"/>
      <c r="FVA2" s="97"/>
      <c r="FVB2" s="97"/>
      <c r="FVC2" s="97"/>
      <c r="FVD2" s="97"/>
      <c r="FVE2" s="97"/>
      <c r="FVF2" s="97"/>
      <c r="FVG2" s="97"/>
      <c r="FVH2" s="97"/>
      <c r="FVI2" s="97"/>
      <c r="FVJ2" s="97"/>
      <c r="FVK2" s="97"/>
      <c r="FVL2" s="97"/>
      <c r="FVM2" s="97"/>
      <c r="FVN2" s="97"/>
      <c r="FVO2" s="97"/>
      <c r="FVP2" s="97"/>
      <c r="FVQ2" s="97"/>
      <c r="FVR2" s="97"/>
      <c r="FVS2" s="97"/>
      <c r="FVT2" s="97"/>
      <c r="FVU2" s="97"/>
      <c r="FVV2" s="97"/>
      <c r="FVW2" s="97"/>
      <c r="FVX2" s="97"/>
      <c r="FVY2" s="97"/>
      <c r="FVZ2" s="97"/>
      <c r="FWA2" s="97"/>
      <c r="FWB2" s="97"/>
      <c r="FWC2" s="97"/>
      <c r="FWD2" s="97"/>
      <c r="FWE2" s="97"/>
      <c r="FWF2" s="97"/>
      <c r="FWG2" s="97"/>
      <c r="FWH2" s="97"/>
      <c r="FWI2" s="97"/>
      <c r="FWJ2" s="97"/>
      <c r="FWK2" s="97"/>
      <c r="FWL2" s="97"/>
      <c r="FWM2" s="97"/>
      <c r="FWN2" s="97"/>
      <c r="FWO2" s="97"/>
      <c r="FWP2" s="97"/>
      <c r="FWQ2" s="97"/>
      <c r="FWR2" s="97"/>
      <c r="FWS2" s="97"/>
      <c r="FWT2" s="97"/>
      <c r="FWU2" s="97"/>
      <c r="FXA2" s="98"/>
      <c r="FXB2" s="98"/>
      <c r="FXC2" s="98"/>
      <c r="FXD2" s="98"/>
      <c r="FXE2" s="98"/>
      <c r="FXF2" s="98"/>
      <c r="FXG2" s="98"/>
      <c r="FXH2" s="98"/>
      <c r="FXK2" s="97"/>
      <c r="FXL2" s="97"/>
      <c r="FXM2" s="97"/>
      <c r="FXN2" s="97"/>
      <c r="FXO2" s="97"/>
      <c r="FXP2" s="97"/>
      <c r="FXQ2" s="97"/>
      <c r="FXR2" s="97"/>
      <c r="FXS2" s="97"/>
      <c r="FXT2" s="97"/>
      <c r="FXU2" s="97"/>
      <c r="FXV2" s="97"/>
      <c r="FXW2" s="97"/>
      <c r="FXX2" s="97"/>
      <c r="FXY2" s="97"/>
      <c r="FXZ2" s="97"/>
      <c r="FYA2" s="97"/>
      <c r="FYB2" s="97"/>
      <c r="FYC2" s="97"/>
      <c r="FYD2" s="97"/>
      <c r="FYE2" s="97"/>
      <c r="FYF2" s="97"/>
      <c r="FYG2" s="97"/>
      <c r="FYH2" s="97"/>
      <c r="FYI2" s="97"/>
      <c r="FYJ2" s="97"/>
      <c r="FYK2" s="97"/>
      <c r="FYL2" s="97"/>
      <c r="FYM2" s="97"/>
      <c r="FYN2" s="97"/>
      <c r="FYO2" s="97"/>
      <c r="FYP2" s="97"/>
      <c r="FYQ2" s="97"/>
      <c r="FYR2" s="97"/>
      <c r="FYS2" s="97"/>
      <c r="FYT2" s="97"/>
      <c r="FYU2" s="97"/>
      <c r="FYV2" s="97"/>
      <c r="FYW2" s="97"/>
      <c r="FYX2" s="97"/>
      <c r="FYY2" s="97"/>
      <c r="FYZ2" s="97"/>
      <c r="FZA2" s="97"/>
      <c r="FZB2" s="97"/>
      <c r="FZC2" s="97"/>
      <c r="FZD2" s="97"/>
      <c r="FZE2" s="97"/>
      <c r="FZF2" s="97"/>
      <c r="FZG2" s="97"/>
      <c r="FZH2" s="97"/>
      <c r="FZI2" s="97"/>
      <c r="FZJ2" s="97"/>
      <c r="FZK2" s="97"/>
      <c r="FZL2" s="97"/>
      <c r="FZM2" s="97"/>
      <c r="FZN2" s="97"/>
      <c r="FZO2" s="97"/>
      <c r="FZU2" s="98"/>
      <c r="FZV2" s="98"/>
      <c r="FZW2" s="98"/>
      <c r="FZX2" s="98"/>
      <c r="FZY2" s="98"/>
      <c r="FZZ2" s="98"/>
      <c r="GAA2" s="98"/>
      <c r="GAB2" s="98"/>
      <c r="GAE2" s="97"/>
      <c r="GAF2" s="97"/>
      <c r="GAG2" s="97"/>
      <c r="GAH2" s="97"/>
      <c r="GAI2" s="97"/>
      <c r="GAJ2" s="97"/>
      <c r="GAK2" s="97"/>
      <c r="GAL2" s="97"/>
      <c r="GAM2" s="97"/>
      <c r="GAN2" s="97"/>
      <c r="GAO2" s="97"/>
      <c r="GAP2" s="97"/>
      <c r="GAQ2" s="97"/>
      <c r="GAR2" s="97"/>
      <c r="GAS2" s="97"/>
      <c r="GAT2" s="97"/>
      <c r="GAU2" s="97"/>
      <c r="GAV2" s="97"/>
      <c r="GAW2" s="97"/>
      <c r="GAX2" s="97"/>
      <c r="GAY2" s="97"/>
      <c r="GAZ2" s="97"/>
      <c r="GBA2" s="97"/>
      <c r="GBB2" s="97"/>
      <c r="GBC2" s="97"/>
      <c r="GBD2" s="97"/>
      <c r="GBE2" s="97"/>
      <c r="GBF2" s="97"/>
      <c r="GBG2" s="97"/>
      <c r="GBH2" s="97"/>
      <c r="GBI2" s="97"/>
      <c r="GBJ2" s="97"/>
      <c r="GBK2" s="97"/>
      <c r="GBL2" s="97"/>
      <c r="GBM2" s="97"/>
      <c r="GBN2" s="97"/>
      <c r="GBO2" s="97"/>
      <c r="GBP2" s="97"/>
      <c r="GBQ2" s="97"/>
      <c r="GBR2" s="97"/>
      <c r="GBS2" s="97"/>
      <c r="GBT2" s="97"/>
      <c r="GBU2" s="97"/>
      <c r="GBV2" s="97"/>
      <c r="GBW2" s="97"/>
      <c r="GBX2" s="97"/>
      <c r="GBY2" s="97"/>
      <c r="GBZ2" s="97"/>
      <c r="GCA2" s="97"/>
      <c r="GCB2" s="97"/>
      <c r="GCC2" s="97"/>
      <c r="GCD2" s="97"/>
      <c r="GCE2" s="97"/>
      <c r="GCF2" s="97"/>
      <c r="GCG2" s="97"/>
      <c r="GCH2" s="97"/>
      <c r="GCI2" s="97"/>
      <c r="GCO2" s="98"/>
      <c r="GCP2" s="98"/>
      <c r="GCQ2" s="98"/>
      <c r="GCR2" s="98"/>
      <c r="GCS2" s="98"/>
      <c r="GCT2" s="98"/>
      <c r="GCU2" s="98"/>
      <c r="GCV2" s="98"/>
      <c r="GCY2" s="97"/>
      <c r="GCZ2" s="97"/>
      <c r="GDA2" s="97"/>
      <c r="GDB2" s="97"/>
      <c r="GDC2" s="97"/>
      <c r="GDD2" s="97"/>
      <c r="GDE2" s="97"/>
      <c r="GDF2" s="97"/>
      <c r="GDG2" s="97"/>
      <c r="GDH2" s="97"/>
      <c r="GDI2" s="97"/>
      <c r="GDJ2" s="97"/>
      <c r="GDK2" s="97"/>
      <c r="GDL2" s="97"/>
      <c r="GDM2" s="97"/>
      <c r="GDN2" s="97"/>
      <c r="GDO2" s="97"/>
      <c r="GDP2" s="97"/>
      <c r="GDQ2" s="97"/>
      <c r="GDR2" s="97"/>
      <c r="GDS2" s="97"/>
      <c r="GDT2" s="97"/>
      <c r="GDU2" s="97"/>
      <c r="GDV2" s="97"/>
      <c r="GDW2" s="97"/>
      <c r="GDX2" s="97"/>
      <c r="GDY2" s="97"/>
      <c r="GDZ2" s="97"/>
      <c r="GEA2" s="97"/>
      <c r="GEB2" s="97"/>
      <c r="GEC2" s="97"/>
      <c r="GED2" s="97"/>
      <c r="GEE2" s="97"/>
      <c r="GEF2" s="97"/>
      <c r="GEG2" s="97"/>
      <c r="GEH2" s="97"/>
      <c r="GEI2" s="97"/>
      <c r="GEJ2" s="97"/>
      <c r="GEK2" s="97"/>
      <c r="GEL2" s="97"/>
      <c r="GEM2" s="97"/>
      <c r="GEN2" s="97"/>
      <c r="GEO2" s="97"/>
      <c r="GEP2" s="97"/>
      <c r="GEQ2" s="97"/>
      <c r="GER2" s="97"/>
      <c r="GES2" s="97"/>
      <c r="GET2" s="97"/>
      <c r="GEU2" s="97"/>
      <c r="GEV2" s="97"/>
      <c r="GEW2" s="97"/>
      <c r="GEX2" s="97"/>
      <c r="GEY2" s="97"/>
      <c r="GEZ2" s="97"/>
      <c r="GFA2" s="97"/>
      <c r="GFB2" s="97"/>
      <c r="GFC2" s="97"/>
      <c r="GFI2" s="98"/>
      <c r="GFJ2" s="98"/>
      <c r="GFK2" s="98"/>
      <c r="GFL2" s="98"/>
      <c r="GFM2" s="98"/>
      <c r="GFN2" s="98"/>
      <c r="GFO2" s="98"/>
      <c r="GFP2" s="98"/>
      <c r="GFS2" s="97"/>
      <c r="GFT2" s="97"/>
      <c r="GFU2" s="97"/>
      <c r="GFV2" s="97"/>
      <c r="GFW2" s="97"/>
      <c r="GFX2" s="97"/>
      <c r="GFY2" s="97"/>
      <c r="GFZ2" s="97"/>
      <c r="GGA2" s="97"/>
      <c r="GGB2" s="97"/>
      <c r="GGC2" s="97"/>
      <c r="GGD2" s="97"/>
      <c r="GGE2" s="97"/>
      <c r="GGF2" s="97"/>
      <c r="GGG2" s="97"/>
      <c r="GGH2" s="97"/>
      <c r="GGI2" s="97"/>
      <c r="GGJ2" s="97"/>
      <c r="GGK2" s="97"/>
      <c r="GGL2" s="97"/>
      <c r="GGM2" s="97"/>
      <c r="GGN2" s="97"/>
      <c r="GGO2" s="97"/>
      <c r="GGP2" s="97"/>
      <c r="GGQ2" s="97"/>
      <c r="GGR2" s="97"/>
      <c r="GGS2" s="97"/>
      <c r="GGT2" s="97"/>
      <c r="GGU2" s="97"/>
      <c r="GGV2" s="97"/>
      <c r="GGW2" s="97"/>
      <c r="GGX2" s="97"/>
      <c r="GGY2" s="97"/>
      <c r="GGZ2" s="97"/>
      <c r="GHA2" s="97"/>
      <c r="GHB2" s="97"/>
      <c r="GHC2" s="97"/>
      <c r="GHD2" s="97"/>
      <c r="GHE2" s="97"/>
      <c r="GHF2" s="97"/>
      <c r="GHG2" s="97"/>
      <c r="GHH2" s="97"/>
      <c r="GHI2" s="97"/>
      <c r="GHJ2" s="97"/>
      <c r="GHK2" s="97"/>
      <c r="GHL2" s="97"/>
      <c r="GHM2" s="97"/>
      <c r="GHN2" s="97"/>
      <c r="GHO2" s="97"/>
      <c r="GHP2" s="97"/>
      <c r="GHQ2" s="97"/>
      <c r="GHR2" s="97"/>
      <c r="GHS2" s="97"/>
      <c r="GHT2" s="97"/>
      <c r="GHU2" s="97"/>
      <c r="GHV2" s="97"/>
      <c r="GHW2" s="97"/>
      <c r="GIC2" s="98"/>
      <c r="GID2" s="98"/>
      <c r="GIE2" s="98"/>
      <c r="GIF2" s="98"/>
      <c r="GIG2" s="98"/>
      <c r="GIH2" s="98"/>
      <c r="GII2" s="98"/>
      <c r="GIJ2" s="98"/>
      <c r="GIM2" s="97"/>
      <c r="GIN2" s="97"/>
      <c r="GIO2" s="97"/>
      <c r="GIP2" s="97"/>
      <c r="GIQ2" s="97"/>
      <c r="GIR2" s="97"/>
      <c r="GIS2" s="97"/>
      <c r="GIT2" s="97"/>
      <c r="GIU2" s="97"/>
      <c r="GIV2" s="97"/>
      <c r="GIW2" s="97"/>
      <c r="GIX2" s="97"/>
      <c r="GIY2" s="97"/>
      <c r="GIZ2" s="97"/>
      <c r="GJA2" s="97"/>
      <c r="GJB2" s="97"/>
      <c r="GJC2" s="97"/>
      <c r="GJD2" s="97"/>
      <c r="GJE2" s="97"/>
      <c r="GJF2" s="97"/>
      <c r="GJG2" s="97"/>
      <c r="GJH2" s="97"/>
      <c r="GJI2" s="97"/>
      <c r="GJJ2" s="97"/>
      <c r="GJK2" s="97"/>
      <c r="GJL2" s="97"/>
      <c r="GJM2" s="97"/>
      <c r="GJN2" s="97"/>
      <c r="GJO2" s="97"/>
      <c r="GJP2" s="97"/>
      <c r="GJQ2" s="97"/>
      <c r="GJR2" s="97"/>
      <c r="GJS2" s="97"/>
      <c r="GJT2" s="97"/>
      <c r="GJU2" s="97"/>
      <c r="GJV2" s="97"/>
      <c r="GJW2" s="97"/>
      <c r="GJX2" s="97"/>
      <c r="GJY2" s="97"/>
      <c r="GJZ2" s="97"/>
      <c r="GKA2" s="97"/>
      <c r="GKB2" s="97"/>
      <c r="GKC2" s="97"/>
      <c r="GKD2" s="97"/>
      <c r="GKE2" s="97"/>
      <c r="GKF2" s="97"/>
      <c r="GKG2" s="97"/>
      <c r="GKH2" s="97"/>
      <c r="GKI2" s="97"/>
      <c r="GKJ2" s="97"/>
      <c r="GKK2" s="97"/>
      <c r="GKL2" s="97"/>
      <c r="GKM2" s="97"/>
      <c r="GKN2" s="97"/>
      <c r="GKO2" s="97"/>
      <c r="GKP2" s="97"/>
      <c r="GKQ2" s="97"/>
      <c r="GKW2" s="98"/>
      <c r="GKX2" s="98"/>
      <c r="GKY2" s="98"/>
      <c r="GKZ2" s="98"/>
      <c r="GLA2" s="98"/>
      <c r="GLB2" s="98"/>
      <c r="GLC2" s="98"/>
      <c r="GLD2" s="98"/>
      <c r="GLG2" s="97"/>
      <c r="GLH2" s="97"/>
      <c r="GLI2" s="97"/>
      <c r="GLJ2" s="97"/>
      <c r="GLK2" s="97"/>
      <c r="GLL2" s="97"/>
      <c r="GLM2" s="97"/>
      <c r="GLN2" s="97"/>
      <c r="GLO2" s="97"/>
      <c r="GLP2" s="97"/>
      <c r="GLQ2" s="97"/>
      <c r="GLR2" s="97"/>
      <c r="GLS2" s="97"/>
      <c r="GLT2" s="97"/>
      <c r="GLU2" s="97"/>
      <c r="GLV2" s="97"/>
      <c r="GLW2" s="97"/>
      <c r="GLX2" s="97"/>
      <c r="GLY2" s="97"/>
      <c r="GLZ2" s="97"/>
      <c r="GMA2" s="97"/>
      <c r="GMB2" s="97"/>
      <c r="GMC2" s="97"/>
      <c r="GMD2" s="97"/>
      <c r="GME2" s="97"/>
      <c r="GMF2" s="97"/>
      <c r="GMG2" s="97"/>
      <c r="GMH2" s="97"/>
      <c r="GMI2" s="97"/>
      <c r="GMJ2" s="97"/>
      <c r="GMK2" s="97"/>
      <c r="GML2" s="97"/>
      <c r="GMM2" s="97"/>
      <c r="GMN2" s="97"/>
      <c r="GMO2" s="97"/>
      <c r="GMP2" s="97"/>
      <c r="GMQ2" s="97"/>
      <c r="GMR2" s="97"/>
      <c r="GMS2" s="97"/>
      <c r="GMT2" s="97"/>
      <c r="GMU2" s="97"/>
      <c r="GMV2" s="97"/>
      <c r="GMW2" s="97"/>
      <c r="GMX2" s="97"/>
      <c r="GMY2" s="97"/>
      <c r="GMZ2" s="97"/>
      <c r="GNA2" s="97"/>
      <c r="GNB2" s="97"/>
      <c r="GNC2" s="97"/>
      <c r="GND2" s="97"/>
      <c r="GNE2" s="97"/>
      <c r="GNF2" s="97"/>
      <c r="GNG2" s="97"/>
      <c r="GNH2" s="97"/>
      <c r="GNI2" s="97"/>
      <c r="GNJ2" s="97"/>
      <c r="GNK2" s="97"/>
      <c r="GNQ2" s="98"/>
      <c r="GNR2" s="98"/>
      <c r="GNS2" s="98"/>
      <c r="GNT2" s="98"/>
      <c r="GNU2" s="98"/>
      <c r="GNV2" s="98"/>
      <c r="GNW2" s="98"/>
      <c r="GNX2" s="98"/>
      <c r="GOA2" s="97"/>
      <c r="GOB2" s="97"/>
      <c r="GOC2" s="97"/>
      <c r="GOD2" s="97"/>
      <c r="GOE2" s="97"/>
      <c r="GOF2" s="97"/>
      <c r="GOG2" s="97"/>
      <c r="GOH2" s="97"/>
      <c r="GOI2" s="97"/>
      <c r="GOJ2" s="97"/>
      <c r="GOK2" s="97"/>
      <c r="GOL2" s="97"/>
      <c r="GOM2" s="97"/>
      <c r="GON2" s="97"/>
      <c r="GOO2" s="97"/>
      <c r="GOP2" s="97"/>
      <c r="GOQ2" s="97"/>
      <c r="GOR2" s="97"/>
      <c r="GOS2" s="97"/>
      <c r="GOT2" s="97"/>
      <c r="GOU2" s="97"/>
      <c r="GOV2" s="97"/>
      <c r="GOW2" s="97"/>
      <c r="GOX2" s="97"/>
      <c r="GOY2" s="97"/>
      <c r="GOZ2" s="97"/>
      <c r="GPA2" s="97"/>
      <c r="GPB2" s="97"/>
      <c r="GPC2" s="97"/>
      <c r="GPD2" s="97"/>
      <c r="GPE2" s="97"/>
      <c r="GPF2" s="97"/>
      <c r="GPG2" s="97"/>
      <c r="GPH2" s="97"/>
      <c r="GPI2" s="97"/>
      <c r="GPJ2" s="97"/>
      <c r="GPK2" s="97"/>
      <c r="GPL2" s="97"/>
      <c r="GPM2" s="97"/>
      <c r="GPN2" s="97"/>
      <c r="GPO2" s="97"/>
      <c r="GPP2" s="97"/>
      <c r="GPQ2" s="97"/>
      <c r="GPR2" s="97"/>
      <c r="GPS2" s="97"/>
      <c r="GPT2" s="97"/>
      <c r="GPU2" s="97"/>
      <c r="GPV2" s="97"/>
      <c r="GPW2" s="97"/>
      <c r="GPX2" s="97"/>
      <c r="GPY2" s="97"/>
      <c r="GPZ2" s="97"/>
      <c r="GQA2" s="97"/>
      <c r="GQB2" s="97"/>
      <c r="GQC2" s="97"/>
      <c r="GQD2" s="97"/>
      <c r="GQE2" s="97"/>
      <c r="GQK2" s="98"/>
      <c r="GQL2" s="98"/>
      <c r="GQM2" s="98"/>
      <c r="GQN2" s="98"/>
      <c r="GQO2" s="98"/>
      <c r="GQP2" s="98"/>
      <c r="GQQ2" s="98"/>
      <c r="GQR2" s="98"/>
      <c r="GQU2" s="97"/>
      <c r="GQV2" s="97"/>
      <c r="GQW2" s="97"/>
      <c r="GQX2" s="97"/>
      <c r="GQY2" s="97"/>
      <c r="GQZ2" s="97"/>
      <c r="GRA2" s="97"/>
      <c r="GRB2" s="97"/>
      <c r="GRC2" s="97"/>
      <c r="GRD2" s="97"/>
      <c r="GRE2" s="97"/>
      <c r="GRF2" s="97"/>
      <c r="GRG2" s="97"/>
      <c r="GRH2" s="97"/>
      <c r="GRI2" s="97"/>
      <c r="GRJ2" s="97"/>
      <c r="GRK2" s="97"/>
      <c r="GRL2" s="97"/>
      <c r="GRM2" s="97"/>
      <c r="GRN2" s="97"/>
      <c r="GRO2" s="97"/>
      <c r="GRP2" s="97"/>
      <c r="GRQ2" s="97"/>
      <c r="GRR2" s="97"/>
      <c r="GRS2" s="97"/>
      <c r="GRT2" s="97"/>
      <c r="GRU2" s="97"/>
      <c r="GRV2" s="97"/>
      <c r="GRW2" s="97"/>
      <c r="GRX2" s="97"/>
      <c r="GRY2" s="97"/>
      <c r="GRZ2" s="97"/>
      <c r="GSA2" s="97"/>
      <c r="GSB2" s="97"/>
      <c r="GSC2" s="97"/>
      <c r="GSD2" s="97"/>
      <c r="GSE2" s="97"/>
      <c r="GSF2" s="97"/>
      <c r="GSG2" s="97"/>
      <c r="GSH2" s="97"/>
      <c r="GSI2" s="97"/>
      <c r="GSJ2" s="97"/>
      <c r="GSK2" s="97"/>
      <c r="GSL2" s="97"/>
      <c r="GSM2" s="97"/>
      <c r="GSN2" s="97"/>
      <c r="GSO2" s="97"/>
      <c r="GSP2" s="97"/>
      <c r="GSQ2" s="97"/>
      <c r="GSR2" s="97"/>
      <c r="GSS2" s="97"/>
      <c r="GST2" s="97"/>
      <c r="GSU2" s="97"/>
      <c r="GSV2" s="97"/>
      <c r="GSW2" s="97"/>
      <c r="GSX2" s="97"/>
      <c r="GSY2" s="97"/>
      <c r="GTE2" s="98"/>
      <c r="GTF2" s="98"/>
      <c r="GTG2" s="98"/>
      <c r="GTH2" s="98"/>
      <c r="GTI2" s="98"/>
      <c r="GTJ2" s="98"/>
      <c r="GTK2" s="98"/>
      <c r="GTL2" s="98"/>
      <c r="GTO2" s="97"/>
      <c r="GTP2" s="97"/>
      <c r="GTQ2" s="97"/>
      <c r="GTR2" s="97"/>
      <c r="GTS2" s="97"/>
      <c r="GTT2" s="97"/>
      <c r="GTU2" s="97"/>
      <c r="GTV2" s="97"/>
      <c r="GTW2" s="97"/>
      <c r="GTX2" s="97"/>
      <c r="GTY2" s="97"/>
      <c r="GTZ2" s="97"/>
      <c r="GUA2" s="97"/>
      <c r="GUB2" s="97"/>
      <c r="GUC2" s="97"/>
      <c r="GUD2" s="97"/>
      <c r="GUE2" s="97"/>
      <c r="GUF2" s="97"/>
      <c r="GUG2" s="97"/>
      <c r="GUH2" s="97"/>
      <c r="GUI2" s="97"/>
      <c r="GUJ2" s="97"/>
      <c r="GUK2" s="97"/>
      <c r="GUL2" s="97"/>
      <c r="GUM2" s="97"/>
      <c r="GUN2" s="97"/>
      <c r="GUO2" s="97"/>
      <c r="GUP2" s="97"/>
      <c r="GUQ2" s="97"/>
      <c r="GUR2" s="97"/>
      <c r="GUS2" s="97"/>
      <c r="GUT2" s="97"/>
      <c r="GUU2" s="97"/>
      <c r="GUV2" s="97"/>
      <c r="GUW2" s="97"/>
      <c r="GUX2" s="97"/>
      <c r="GUY2" s="97"/>
      <c r="GUZ2" s="97"/>
      <c r="GVA2" s="97"/>
      <c r="GVB2" s="97"/>
      <c r="GVC2" s="97"/>
      <c r="GVD2" s="97"/>
      <c r="GVE2" s="97"/>
      <c r="GVF2" s="97"/>
      <c r="GVG2" s="97"/>
      <c r="GVH2" s="97"/>
      <c r="GVI2" s="97"/>
      <c r="GVJ2" s="97"/>
      <c r="GVK2" s="97"/>
      <c r="GVL2" s="97"/>
      <c r="GVM2" s="97"/>
      <c r="GVN2" s="97"/>
      <c r="GVO2" s="97"/>
      <c r="GVP2" s="97"/>
      <c r="GVQ2" s="97"/>
      <c r="GVR2" s="97"/>
      <c r="GVS2" s="97"/>
      <c r="GVY2" s="98"/>
      <c r="GVZ2" s="98"/>
      <c r="GWA2" s="98"/>
      <c r="GWB2" s="98"/>
      <c r="GWC2" s="98"/>
      <c r="GWD2" s="98"/>
      <c r="GWE2" s="98"/>
      <c r="GWF2" s="98"/>
      <c r="GWI2" s="97"/>
      <c r="GWJ2" s="97"/>
      <c r="GWK2" s="97"/>
      <c r="GWL2" s="97"/>
      <c r="GWM2" s="97"/>
      <c r="GWN2" s="97"/>
      <c r="GWO2" s="97"/>
      <c r="GWP2" s="97"/>
      <c r="GWQ2" s="97"/>
      <c r="GWR2" s="97"/>
      <c r="GWS2" s="97"/>
      <c r="GWT2" s="97"/>
      <c r="GWU2" s="97"/>
      <c r="GWV2" s="97"/>
      <c r="GWW2" s="97"/>
      <c r="GWX2" s="97"/>
      <c r="GWY2" s="97"/>
      <c r="GWZ2" s="97"/>
      <c r="GXA2" s="97"/>
      <c r="GXB2" s="97"/>
      <c r="GXC2" s="97"/>
      <c r="GXD2" s="97"/>
      <c r="GXE2" s="97"/>
      <c r="GXF2" s="97"/>
      <c r="GXG2" s="97"/>
      <c r="GXH2" s="97"/>
      <c r="GXI2" s="97"/>
      <c r="GXJ2" s="97"/>
      <c r="GXK2" s="97"/>
      <c r="GXL2" s="97"/>
      <c r="GXM2" s="97"/>
      <c r="GXN2" s="97"/>
      <c r="GXO2" s="97"/>
      <c r="GXP2" s="97"/>
      <c r="GXQ2" s="97"/>
      <c r="GXR2" s="97"/>
      <c r="GXS2" s="97"/>
      <c r="GXT2" s="97"/>
      <c r="GXU2" s="97"/>
      <c r="GXV2" s="97"/>
      <c r="GXW2" s="97"/>
      <c r="GXX2" s="97"/>
      <c r="GXY2" s="97"/>
      <c r="GXZ2" s="97"/>
      <c r="GYA2" s="97"/>
      <c r="GYB2" s="97"/>
      <c r="GYC2" s="97"/>
      <c r="GYD2" s="97"/>
      <c r="GYE2" s="97"/>
      <c r="GYF2" s="97"/>
      <c r="GYG2" s="97"/>
      <c r="GYH2" s="97"/>
      <c r="GYI2" s="97"/>
      <c r="GYJ2" s="97"/>
      <c r="GYK2" s="97"/>
      <c r="GYL2" s="97"/>
      <c r="GYM2" s="97"/>
      <c r="GYS2" s="98"/>
      <c r="GYT2" s="98"/>
      <c r="GYU2" s="98"/>
      <c r="GYV2" s="98"/>
      <c r="GYW2" s="98"/>
      <c r="GYX2" s="98"/>
      <c r="GYY2" s="98"/>
      <c r="GYZ2" s="98"/>
      <c r="GZC2" s="97"/>
      <c r="GZD2" s="97"/>
      <c r="GZE2" s="97"/>
      <c r="GZF2" s="97"/>
      <c r="GZG2" s="97"/>
      <c r="GZH2" s="97"/>
      <c r="GZI2" s="97"/>
      <c r="GZJ2" s="97"/>
      <c r="GZK2" s="97"/>
      <c r="GZL2" s="97"/>
      <c r="GZM2" s="97"/>
      <c r="GZN2" s="97"/>
      <c r="GZO2" s="97"/>
      <c r="GZP2" s="97"/>
      <c r="GZQ2" s="97"/>
      <c r="GZR2" s="97"/>
      <c r="GZS2" s="97"/>
      <c r="GZT2" s="97"/>
      <c r="GZU2" s="97"/>
      <c r="GZV2" s="97"/>
      <c r="GZW2" s="97"/>
      <c r="GZX2" s="97"/>
      <c r="GZY2" s="97"/>
      <c r="GZZ2" s="97"/>
      <c r="HAA2" s="97"/>
      <c r="HAB2" s="97"/>
      <c r="HAC2" s="97"/>
      <c r="HAD2" s="97"/>
      <c r="HAE2" s="97"/>
      <c r="HAF2" s="97"/>
      <c r="HAG2" s="97"/>
      <c r="HAH2" s="97"/>
      <c r="HAI2" s="97"/>
      <c r="HAJ2" s="97"/>
      <c r="HAK2" s="97"/>
      <c r="HAL2" s="97"/>
      <c r="HAM2" s="97"/>
      <c r="HAN2" s="97"/>
      <c r="HAO2" s="97"/>
      <c r="HAP2" s="97"/>
      <c r="HAQ2" s="97"/>
      <c r="HAR2" s="97"/>
      <c r="HAS2" s="97"/>
      <c r="HAT2" s="97"/>
      <c r="HAU2" s="97"/>
      <c r="HAV2" s="97"/>
      <c r="HAW2" s="97"/>
      <c r="HAX2" s="97"/>
      <c r="HAY2" s="97"/>
      <c r="HAZ2" s="97"/>
      <c r="HBA2" s="97"/>
      <c r="HBB2" s="97"/>
      <c r="HBC2" s="97"/>
      <c r="HBD2" s="97"/>
      <c r="HBE2" s="97"/>
      <c r="HBF2" s="97"/>
      <c r="HBG2" s="97"/>
      <c r="HBM2" s="98"/>
      <c r="HBN2" s="98"/>
      <c r="HBO2" s="98"/>
      <c r="HBP2" s="98"/>
      <c r="HBQ2" s="98"/>
      <c r="HBR2" s="98"/>
      <c r="HBS2" s="98"/>
      <c r="HBT2" s="98"/>
      <c r="HBW2" s="97"/>
      <c r="HBX2" s="97"/>
      <c r="HBY2" s="97"/>
      <c r="HBZ2" s="97"/>
      <c r="HCA2" s="97"/>
      <c r="HCB2" s="97"/>
      <c r="HCC2" s="97"/>
      <c r="HCD2" s="97"/>
      <c r="HCE2" s="97"/>
      <c r="HCF2" s="97"/>
      <c r="HCG2" s="97"/>
      <c r="HCH2" s="97"/>
      <c r="HCI2" s="97"/>
      <c r="HCJ2" s="97"/>
      <c r="HCK2" s="97"/>
      <c r="HCL2" s="97"/>
      <c r="HCM2" s="97"/>
      <c r="HCN2" s="97"/>
      <c r="HCO2" s="97"/>
      <c r="HCP2" s="97"/>
      <c r="HCQ2" s="97"/>
      <c r="HCR2" s="97"/>
      <c r="HCS2" s="97"/>
      <c r="HCT2" s="97"/>
      <c r="HCU2" s="97"/>
      <c r="HCV2" s="97"/>
      <c r="HCW2" s="97"/>
      <c r="HCX2" s="97"/>
      <c r="HCY2" s="97"/>
      <c r="HCZ2" s="97"/>
      <c r="HDA2" s="97"/>
      <c r="HDB2" s="97"/>
      <c r="HDC2" s="97"/>
      <c r="HDD2" s="97"/>
      <c r="HDE2" s="97"/>
      <c r="HDF2" s="97"/>
      <c r="HDG2" s="97"/>
      <c r="HDH2" s="97"/>
      <c r="HDI2" s="97"/>
      <c r="HDJ2" s="97"/>
      <c r="HDK2" s="97"/>
      <c r="HDL2" s="97"/>
      <c r="HDM2" s="97"/>
      <c r="HDN2" s="97"/>
      <c r="HDO2" s="97"/>
      <c r="HDP2" s="97"/>
      <c r="HDQ2" s="97"/>
      <c r="HDR2" s="97"/>
      <c r="HDS2" s="97"/>
      <c r="HDT2" s="97"/>
      <c r="HDU2" s="97"/>
      <c r="HDV2" s="97"/>
      <c r="HDW2" s="97"/>
      <c r="HDX2" s="97"/>
      <c r="HDY2" s="97"/>
      <c r="HDZ2" s="97"/>
      <c r="HEA2" s="97"/>
      <c r="HEG2" s="98"/>
      <c r="HEH2" s="98"/>
      <c r="HEI2" s="98"/>
      <c r="HEJ2" s="98"/>
      <c r="HEK2" s="98"/>
      <c r="HEL2" s="98"/>
      <c r="HEM2" s="98"/>
      <c r="HEN2" s="98"/>
      <c r="HEQ2" s="97"/>
      <c r="HER2" s="97"/>
      <c r="HES2" s="97"/>
      <c r="HET2" s="97"/>
      <c r="HEU2" s="97"/>
      <c r="HEV2" s="97"/>
      <c r="HEW2" s="97"/>
      <c r="HEX2" s="97"/>
      <c r="HEY2" s="97"/>
      <c r="HEZ2" s="97"/>
      <c r="HFA2" s="97"/>
      <c r="HFB2" s="97"/>
      <c r="HFC2" s="97"/>
      <c r="HFD2" s="97"/>
      <c r="HFE2" s="97"/>
      <c r="HFF2" s="97"/>
      <c r="HFG2" s="97"/>
      <c r="HFH2" s="97"/>
      <c r="HFI2" s="97"/>
      <c r="HFJ2" s="97"/>
      <c r="HFK2" s="97"/>
      <c r="HFL2" s="97"/>
      <c r="HFM2" s="97"/>
      <c r="HFN2" s="97"/>
      <c r="HFO2" s="97"/>
      <c r="HFP2" s="97"/>
      <c r="HFQ2" s="97"/>
      <c r="HFR2" s="97"/>
      <c r="HFS2" s="97"/>
      <c r="HFT2" s="97"/>
      <c r="HFU2" s="97"/>
      <c r="HFV2" s="97"/>
      <c r="HFW2" s="97"/>
      <c r="HFX2" s="97"/>
      <c r="HFY2" s="97"/>
      <c r="HFZ2" s="97"/>
      <c r="HGA2" s="97"/>
      <c r="HGB2" s="97"/>
      <c r="HGC2" s="97"/>
      <c r="HGD2" s="97"/>
      <c r="HGE2" s="97"/>
      <c r="HGF2" s="97"/>
      <c r="HGG2" s="97"/>
      <c r="HGH2" s="97"/>
      <c r="HGI2" s="97"/>
      <c r="HGJ2" s="97"/>
      <c r="HGK2" s="97"/>
      <c r="HGL2" s="97"/>
      <c r="HGM2" s="97"/>
      <c r="HGN2" s="97"/>
      <c r="HGO2" s="97"/>
      <c r="HGP2" s="97"/>
      <c r="HGQ2" s="97"/>
      <c r="HGR2" s="97"/>
      <c r="HGS2" s="97"/>
      <c r="HGT2" s="97"/>
      <c r="HGU2" s="97"/>
      <c r="HHA2" s="98"/>
      <c r="HHB2" s="98"/>
      <c r="HHC2" s="98"/>
      <c r="HHD2" s="98"/>
      <c r="HHE2" s="98"/>
      <c r="HHF2" s="98"/>
      <c r="HHG2" s="98"/>
      <c r="HHH2" s="98"/>
      <c r="HHK2" s="97"/>
      <c r="HHL2" s="97"/>
      <c r="HHM2" s="97"/>
      <c r="HHN2" s="97"/>
      <c r="HHO2" s="97"/>
      <c r="HHP2" s="97"/>
      <c r="HHQ2" s="97"/>
      <c r="HHR2" s="97"/>
      <c r="HHS2" s="97"/>
      <c r="HHT2" s="97"/>
      <c r="HHU2" s="97"/>
      <c r="HHV2" s="97"/>
      <c r="HHW2" s="97"/>
      <c r="HHX2" s="97"/>
      <c r="HHY2" s="97"/>
      <c r="HHZ2" s="97"/>
      <c r="HIA2" s="97"/>
      <c r="HIB2" s="97"/>
      <c r="HIC2" s="97"/>
      <c r="HID2" s="97"/>
      <c r="HIE2" s="97"/>
      <c r="HIF2" s="97"/>
      <c r="HIG2" s="97"/>
      <c r="HIH2" s="97"/>
      <c r="HII2" s="97"/>
      <c r="HIJ2" s="97"/>
      <c r="HIK2" s="97"/>
      <c r="HIL2" s="97"/>
      <c r="HIM2" s="97"/>
      <c r="HIN2" s="97"/>
      <c r="HIO2" s="97"/>
      <c r="HIP2" s="97"/>
      <c r="HIQ2" s="97"/>
      <c r="HIR2" s="97"/>
      <c r="HIS2" s="97"/>
      <c r="HIT2" s="97"/>
      <c r="HIU2" s="97"/>
      <c r="HIV2" s="97"/>
      <c r="HIW2" s="97"/>
      <c r="HIX2" s="97"/>
      <c r="HIY2" s="97"/>
      <c r="HIZ2" s="97"/>
      <c r="HJA2" s="97"/>
      <c r="HJB2" s="97"/>
      <c r="HJC2" s="97"/>
      <c r="HJD2" s="97"/>
      <c r="HJE2" s="97"/>
      <c r="HJF2" s="97"/>
      <c r="HJG2" s="97"/>
      <c r="HJH2" s="97"/>
      <c r="HJI2" s="97"/>
      <c r="HJJ2" s="97"/>
      <c r="HJK2" s="97"/>
      <c r="HJL2" s="97"/>
      <c r="HJM2" s="97"/>
      <c r="HJN2" s="97"/>
      <c r="HJO2" s="97"/>
      <c r="HJU2" s="98"/>
      <c r="HJV2" s="98"/>
      <c r="HJW2" s="98"/>
      <c r="HJX2" s="98"/>
      <c r="HJY2" s="98"/>
      <c r="HJZ2" s="98"/>
      <c r="HKA2" s="98"/>
      <c r="HKB2" s="98"/>
      <c r="HKE2" s="97"/>
      <c r="HKF2" s="97"/>
      <c r="HKG2" s="97"/>
      <c r="HKH2" s="97"/>
      <c r="HKI2" s="97"/>
      <c r="HKJ2" s="97"/>
      <c r="HKK2" s="97"/>
      <c r="HKL2" s="97"/>
      <c r="HKM2" s="97"/>
      <c r="HKN2" s="97"/>
      <c r="HKO2" s="97"/>
      <c r="HKP2" s="97"/>
      <c r="HKQ2" s="97"/>
      <c r="HKR2" s="97"/>
      <c r="HKS2" s="97"/>
      <c r="HKT2" s="97"/>
      <c r="HKU2" s="97"/>
      <c r="HKV2" s="97"/>
      <c r="HKW2" s="97"/>
      <c r="HKX2" s="97"/>
      <c r="HKY2" s="97"/>
      <c r="HKZ2" s="97"/>
      <c r="HLA2" s="97"/>
      <c r="HLB2" s="97"/>
      <c r="HLC2" s="97"/>
      <c r="HLD2" s="97"/>
      <c r="HLE2" s="97"/>
      <c r="HLF2" s="97"/>
      <c r="HLG2" s="97"/>
      <c r="HLH2" s="97"/>
      <c r="HLI2" s="97"/>
      <c r="HLJ2" s="97"/>
      <c r="HLK2" s="97"/>
      <c r="HLL2" s="97"/>
      <c r="HLM2" s="97"/>
      <c r="HLN2" s="97"/>
      <c r="HLO2" s="97"/>
      <c r="HLP2" s="97"/>
      <c r="HLQ2" s="97"/>
      <c r="HLR2" s="97"/>
      <c r="HLS2" s="97"/>
      <c r="HLT2" s="97"/>
      <c r="HLU2" s="97"/>
      <c r="HLV2" s="97"/>
      <c r="HLW2" s="97"/>
      <c r="HLX2" s="97"/>
      <c r="HLY2" s="97"/>
      <c r="HLZ2" s="97"/>
      <c r="HMA2" s="97"/>
      <c r="HMB2" s="97"/>
      <c r="HMC2" s="97"/>
      <c r="HMD2" s="97"/>
      <c r="HME2" s="97"/>
      <c r="HMF2" s="97"/>
      <c r="HMG2" s="97"/>
      <c r="HMH2" s="97"/>
      <c r="HMI2" s="97"/>
      <c r="HMO2" s="98"/>
      <c r="HMP2" s="98"/>
      <c r="HMQ2" s="98"/>
      <c r="HMR2" s="98"/>
      <c r="HMS2" s="98"/>
      <c r="HMT2" s="98"/>
      <c r="HMU2" s="98"/>
      <c r="HMV2" s="98"/>
      <c r="HMY2" s="97"/>
      <c r="HMZ2" s="97"/>
      <c r="HNA2" s="97"/>
      <c r="HNB2" s="97"/>
      <c r="HNC2" s="97"/>
      <c r="HND2" s="97"/>
      <c r="HNE2" s="97"/>
      <c r="HNF2" s="97"/>
      <c r="HNG2" s="97"/>
      <c r="HNH2" s="97"/>
      <c r="HNI2" s="97"/>
      <c r="HNJ2" s="97"/>
      <c r="HNK2" s="97"/>
      <c r="HNL2" s="97"/>
      <c r="HNM2" s="97"/>
      <c r="HNN2" s="97"/>
      <c r="HNO2" s="97"/>
      <c r="HNP2" s="97"/>
      <c r="HNQ2" s="97"/>
      <c r="HNR2" s="97"/>
      <c r="HNS2" s="97"/>
      <c r="HNT2" s="97"/>
      <c r="HNU2" s="97"/>
      <c r="HNV2" s="97"/>
      <c r="HNW2" s="97"/>
      <c r="HNX2" s="97"/>
      <c r="HNY2" s="97"/>
      <c r="HNZ2" s="97"/>
      <c r="HOA2" s="97"/>
      <c r="HOB2" s="97"/>
      <c r="HOC2" s="97"/>
      <c r="HOD2" s="97"/>
      <c r="HOE2" s="97"/>
      <c r="HOF2" s="97"/>
      <c r="HOG2" s="97"/>
      <c r="HOH2" s="97"/>
      <c r="HOI2" s="97"/>
      <c r="HOJ2" s="97"/>
      <c r="HOK2" s="97"/>
      <c r="HOL2" s="97"/>
      <c r="HOM2" s="97"/>
      <c r="HON2" s="97"/>
      <c r="HOO2" s="97"/>
      <c r="HOP2" s="97"/>
      <c r="HOQ2" s="97"/>
      <c r="HOR2" s="97"/>
      <c r="HOS2" s="97"/>
      <c r="HOT2" s="97"/>
      <c r="HOU2" s="97"/>
      <c r="HOV2" s="97"/>
      <c r="HOW2" s="97"/>
      <c r="HOX2" s="97"/>
      <c r="HOY2" s="97"/>
      <c r="HOZ2" s="97"/>
      <c r="HPA2" s="97"/>
      <c r="HPB2" s="97"/>
      <c r="HPC2" s="97"/>
      <c r="HPI2" s="98"/>
      <c r="HPJ2" s="98"/>
      <c r="HPK2" s="98"/>
      <c r="HPL2" s="98"/>
      <c r="HPM2" s="98"/>
      <c r="HPN2" s="98"/>
      <c r="HPO2" s="98"/>
      <c r="HPP2" s="98"/>
      <c r="HPS2" s="97"/>
      <c r="HPT2" s="97"/>
      <c r="HPU2" s="97"/>
      <c r="HPV2" s="97"/>
      <c r="HPW2" s="97"/>
      <c r="HPX2" s="97"/>
      <c r="HPY2" s="97"/>
      <c r="HPZ2" s="97"/>
      <c r="HQA2" s="97"/>
      <c r="HQB2" s="97"/>
      <c r="HQC2" s="97"/>
      <c r="HQD2" s="97"/>
      <c r="HQE2" s="97"/>
      <c r="HQF2" s="97"/>
      <c r="HQG2" s="97"/>
      <c r="HQH2" s="97"/>
      <c r="HQI2" s="97"/>
      <c r="HQJ2" s="97"/>
      <c r="HQK2" s="97"/>
      <c r="HQL2" s="97"/>
      <c r="HQM2" s="97"/>
      <c r="HQN2" s="97"/>
      <c r="HQO2" s="97"/>
      <c r="HQP2" s="97"/>
      <c r="HQQ2" s="97"/>
      <c r="HQR2" s="97"/>
      <c r="HQS2" s="97"/>
      <c r="HQT2" s="97"/>
      <c r="HQU2" s="97"/>
      <c r="HQV2" s="97"/>
      <c r="HQW2" s="97"/>
      <c r="HQX2" s="97"/>
      <c r="HQY2" s="97"/>
      <c r="HQZ2" s="97"/>
      <c r="HRA2" s="97"/>
      <c r="HRB2" s="97"/>
      <c r="HRC2" s="97"/>
      <c r="HRD2" s="97"/>
      <c r="HRE2" s="97"/>
      <c r="HRF2" s="97"/>
      <c r="HRG2" s="97"/>
      <c r="HRH2" s="97"/>
      <c r="HRI2" s="97"/>
      <c r="HRJ2" s="97"/>
      <c r="HRK2" s="97"/>
      <c r="HRL2" s="97"/>
      <c r="HRM2" s="97"/>
      <c r="HRN2" s="97"/>
      <c r="HRO2" s="97"/>
      <c r="HRP2" s="97"/>
      <c r="HRQ2" s="97"/>
      <c r="HRR2" s="97"/>
      <c r="HRS2" s="97"/>
      <c r="HRT2" s="97"/>
      <c r="HRU2" s="97"/>
      <c r="HRV2" s="97"/>
      <c r="HRW2" s="97"/>
      <c r="HSC2" s="98"/>
      <c r="HSD2" s="98"/>
      <c r="HSE2" s="98"/>
      <c r="HSF2" s="98"/>
      <c r="HSG2" s="98"/>
      <c r="HSH2" s="98"/>
      <c r="HSI2" s="98"/>
      <c r="HSJ2" s="98"/>
      <c r="HSM2" s="97"/>
      <c r="HSN2" s="97"/>
      <c r="HSO2" s="97"/>
      <c r="HSP2" s="97"/>
      <c r="HSQ2" s="97"/>
      <c r="HSR2" s="97"/>
      <c r="HSS2" s="97"/>
      <c r="HST2" s="97"/>
      <c r="HSU2" s="97"/>
      <c r="HSV2" s="97"/>
      <c r="HSW2" s="97"/>
      <c r="HSX2" s="97"/>
      <c r="HSY2" s="97"/>
      <c r="HSZ2" s="97"/>
      <c r="HTA2" s="97"/>
      <c r="HTB2" s="97"/>
      <c r="HTC2" s="97"/>
      <c r="HTD2" s="97"/>
      <c r="HTE2" s="97"/>
      <c r="HTF2" s="97"/>
      <c r="HTG2" s="97"/>
      <c r="HTH2" s="97"/>
      <c r="HTI2" s="97"/>
      <c r="HTJ2" s="97"/>
      <c r="HTK2" s="97"/>
      <c r="HTL2" s="97"/>
      <c r="HTM2" s="97"/>
      <c r="HTN2" s="97"/>
      <c r="HTO2" s="97"/>
      <c r="HTP2" s="97"/>
      <c r="HTQ2" s="97"/>
      <c r="HTR2" s="97"/>
      <c r="HTS2" s="97"/>
      <c r="HTT2" s="97"/>
      <c r="HTU2" s="97"/>
      <c r="HTV2" s="97"/>
      <c r="HTW2" s="97"/>
      <c r="HTX2" s="97"/>
      <c r="HTY2" s="97"/>
      <c r="HTZ2" s="97"/>
      <c r="HUA2" s="97"/>
      <c r="HUB2" s="97"/>
      <c r="HUC2" s="97"/>
      <c r="HUD2" s="97"/>
      <c r="HUE2" s="97"/>
      <c r="HUF2" s="97"/>
      <c r="HUG2" s="97"/>
      <c r="HUH2" s="97"/>
      <c r="HUI2" s="97"/>
      <c r="HUJ2" s="97"/>
      <c r="HUK2" s="97"/>
      <c r="HUL2" s="97"/>
      <c r="HUM2" s="97"/>
      <c r="HUN2" s="97"/>
      <c r="HUO2" s="97"/>
      <c r="HUP2" s="97"/>
      <c r="HUQ2" s="97"/>
      <c r="HUW2" s="98"/>
      <c r="HUX2" s="98"/>
      <c r="HUY2" s="98"/>
      <c r="HUZ2" s="98"/>
      <c r="HVA2" s="98"/>
      <c r="HVB2" s="98"/>
      <c r="HVC2" s="98"/>
      <c r="HVD2" s="98"/>
      <c r="HVG2" s="97"/>
      <c r="HVH2" s="97"/>
      <c r="HVI2" s="97"/>
      <c r="HVJ2" s="97"/>
      <c r="HVK2" s="97"/>
      <c r="HVL2" s="97"/>
      <c r="HVM2" s="97"/>
      <c r="HVN2" s="97"/>
      <c r="HVO2" s="97"/>
      <c r="HVP2" s="97"/>
      <c r="HVQ2" s="97"/>
      <c r="HVR2" s="97"/>
      <c r="HVS2" s="97"/>
      <c r="HVT2" s="97"/>
      <c r="HVU2" s="97"/>
      <c r="HVV2" s="97"/>
      <c r="HVW2" s="97"/>
      <c r="HVX2" s="97"/>
      <c r="HVY2" s="97"/>
      <c r="HVZ2" s="97"/>
      <c r="HWA2" s="97"/>
      <c r="HWB2" s="97"/>
      <c r="HWC2" s="97"/>
      <c r="HWD2" s="97"/>
      <c r="HWE2" s="97"/>
      <c r="HWF2" s="97"/>
      <c r="HWG2" s="97"/>
      <c r="HWH2" s="97"/>
      <c r="HWI2" s="97"/>
      <c r="HWJ2" s="97"/>
      <c r="HWK2" s="97"/>
      <c r="HWL2" s="97"/>
      <c r="HWM2" s="97"/>
      <c r="HWN2" s="97"/>
      <c r="HWO2" s="97"/>
      <c r="HWP2" s="97"/>
      <c r="HWQ2" s="97"/>
      <c r="HWR2" s="97"/>
      <c r="HWS2" s="97"/>
      <c r="HWT2" s="97"/>
      <c r="HWU2" s="97"/>
      <c r="HWV2" s="97"/>
      <c r="HWW2" s="97"/>
      <c r="HWX2" s="97"/>
      <c r="HWY2" s="97"/>
      <c r="HWZ2" s="97"/>
      <c r="HXA2" s="97"/>
      <c r="HXB2" s="97"/>
      <c r="HXC2" s="97"/>
      <c r="HXD2" s="97"/>
      <c r="HXE2" s="97"/>
      <c r="HXF2" s="97"/>
      <c r="HXG2" s="97"/>
      <c r="HXH2" s="97"/>
      <c r="HXI2" s="97"/>
      <c r="HXJ2" s="97"/>
      <c r="HXK2" s="97"/>
      <c r="HXQ2" s="98"/>
      <c r="HXR2" s="98"/>
      <c r="HXS2" s="98"/>
      <c r="HXT2" s="98"/>
      <c r="HXU2" s="98"/>
      <c r="HXV2" s="98"/>
      <c r="HXW2" s="98"/>
      <c r="HXX2" s="98"/>
      <c r="HYA2" s="97"/>
      <c r="HYB2" s="97"/>
      <c r="HYC2" s="97"/>
      <c r="HYD2" s="97"/>
      <c r="HYE2" s="97"/>
      <c r="HYF2" s="97"/>
      <c r="HYG2" s="97"/>
      <c r="HYH2" s="97"/>
      <c r="HYI2" s="97"/>
      <c r="HYJ2" s="97"/>
      <c r="HYK2" s="97"/>
      <c r="HYL2" s="97"/>
      <c r="HYM2" s="97"/>
      <c r="HYN2" s="97"/>
      <c r="HYO2" s="97"/>
      <c r="HYP2" s="97"/>
      <c r="HYQ2" s="97"/>
      <c r="HYR2" s="97"/>
      <c r="HYS2" s="97"/>
      <c r="HYT2" s="97"/>
      <c r="HYU2" s="97"/>
      <c r="HYV2" s="97"/>
      <c r="HYW2" s="97"/>
      <c r="HYX2" s="97"/>
      <c r="HYY2" s="97"/>
      <c r="HYZ2" s="97"/>
      <c r="HZA2" s="97"/>
      <c r="HZB2" s="97"/>
      <c r="HZC2" s="97"/>
      <c r="HZD2" s="97"/>
      <c r="HZE2" s="97"/>
      <c r="HZF2" s="97"/>
      <c r="HZG2" s="97"/>
      <c r="HZH2" s="97"/>
      <c r="HZI2" s="97"/>
      <c r="HZJ2" s="97"/>
      <c r="HZK2" s="97"/>
      <c r="HZL2" s="97"/>
      <c r="HZM2" s="97"/>
      <c r="HZN2" s="97"/>
      <c r="HZO2" s="97"/>
      <c r="HZP2" s="97"/>
      <c r="HZQ2" s="97"/>
      <c r="HZR2" s="97"/>
      <c r="HZS2" s="97"/>
      <c r="HZT2" s="97"/>
      <c r="HZU2" s="97"/>
      <c r="HZV2" s="97"/>
      <c r="HZW2" s="97"/>
      <c r="HZX2" s="97"/>
      <c r="HZY2" s="97"/>
      <c r="HZZ2" s="97"/>
      <c r="IAA2" s="97"/>
      <c r="IAB2" s="97"/>
      <c r="IAC2" s="97"/>
      <c r="IAD2" s="97"/>
      <c r="IAE2" s="97"/>
      <c r="IAK2" s="98"/>
      <c r="IAL2" s="98"/>
      <c r="IAM2" s="98"/>
      <c r="IAN2" s="98"/>
      <c r="IAO2" s="98"/>
      <c r="IAP2" s="98"/>
      <c r="IAQ2" s="98"/>
      <c r="IAR2" s="98"/>
      <c r="IAU2" s="97"/>
      <c r="IAV2" s="97"/>
      <c r="IAW2" s="97"/>
      <c r="IAX2" s="97"/>
      <c r="IAY2" s="97"/>
      <c r="IAZ2" s="97"/>
      <c r="IBA2" s="97"/>
      <c r="IBB2" s="97"/>
      <c r="IBC2" s="97"/>
      <c r="IBD2" s="97"/>
      <c r="IBE2" s="97"/>
      <c r="IBF2" s="97"/>
      <c r="IBG2" s="97"/>
      <c r="IBH2" s="97"/>
      <c r="IBI2" s="97"/>
      <c r="IBJ2" s="97"/>
      <c r="IBK2" s="97"/>
      <c r="IBL2" s="97"/>
      <c r="IBM2" s="97"/>
      <c r="IBN2" s="97"/>
      <c r="IBO2" s="97"/>
      <c r="IBP2" s="97"/>
      <c r="IBQ2" s="97"/>
      <c r="IBR2" s="97"/>
      <c r="IBS2" s="97"/>
      <c r="IBT2" s="97"/>
      <c r="IBU2" s="97"/>
      <c r="IBV2" s="97"/>
      <c r="IBW2" s="97"/>
      <c r="IBX2" s="97"/>
      <c r="IBY2" s="97"/>
      <c r="IBZ2" s="97"/>
      <c r="ICA2" s="97"/>
      <c r="ICB2" s="97"/>
      <c r="ICC2" s="97"/>
      <c r="ICD2" s="97"/>
      <c r="ICE2" s="97"/>
      <c r="ICF2" s="97"/>
      <c r="ICG2" s="97"/>
      <c r="ICH2" s="97"/>
      <c r="ICI2" s="97"/>
      <c r="ICJ2" s="97"/>
      <c r="ICK2" s="97"/>
      <c r="ICL2" s="97"/>
      <c r="ICM2" s="97"/>
      <c r="ICN2" s="97"/>
      <c r="ICO2" s="97"/>
      <c r="ICP2" s="97"/>
      <c r="ICQ2" s="97"/>
      <c r="ICR2" s="97"/>
      <c r="ICS2" s="97"/>
      <c r="ICT2" s="97"/>
      <c r="ICU2" s="97"/>
      <c r="ICV2" s="97"/>
      <c r="ICW2" s="97"/>
      <c r="ICX2" s="97"/>
      <c r="ICY2" s="97"/>
      <c r="IDE2" s="98"/>
      <c r="IDF2" s="98"/>
      <c r="IDG2" s="98"/>
      <c r="IDH2" s="98"/>
      <c r="IDI2" s="98"/>
      <c r="IDJ2" s="98"/>
      <c r="IDK2" s="98"/>
      <c r="IDL2" s="98"/>
      <c r="IDO2" s="97"/>
      <c r="IDP2" s="97"/>
      <c r="IDQ2" s="97"/>
      <c r="IDR2" s="97"/>
      <c r="IDS2" s="97"/>
      <c r="IDT2" s="97"/>
      <c r="IDU2" s="97"/>
      <c r="IDV2" s="97"/>
      <c r="IDW2" s="97"/>
      <c r="IDX2" s="97"/>
      <c r="IDY2" s="97"/>
      <c r="IDZ2" s="97"/>
      <c r="IEA2" s="97"/>
      <c r="IEB2" s="97"/>
      <c r="IEC2" s="97"/>
      <c r="IED2" s="97"/>
      <c r="IEE2" s="97"/>
      <c r="IEF2" s="97"/>
      <c r="IEG2" s="97"/>
      <c r="IEH2" s="97"/>
      <c r="IEI2" s="97"/>
      <c r="IEJ2" s="97"/>
      <c r="IEK2" s="97"/>
      <c r="IEL2" s="97"/>
      <c r="IEM2" s="97"/>
      <c r="IEN2" s="97"/>
      <c r="IEO2" s="97"/>
      <c r="IEP2" s="97"/>
      <c r="IEQ2" s="97"/>
      <c r="IER2" s="97"/>
      <c r="IES2" s="97"/>
      <c r="IET2" s="97"/>
      <c r="IEU2" s="97"/>
      <c r="IEV2" s="97"/>
      <c r="IEW2" s="97"/>
      <c r="IEX2" s="97"/>
      <c r="IEY2" s="97"/>
      <c r="IEZ2" s="97"/>
      <c r="IFA2" s="97"/>
      <c r="IFB2" s="97"/>
      <c r="IFC2" s="97"/>
      <c r="IFD2" s="97"/>
      <c r="IFE2" s="97"/>
      <c r="IFF2" s="97"/>
      <c r="IFG2" s="97"/>
      <c r="IFH2" s="97"/>
      <c r="IFI2" s="97"/>
      <c r="IFJ2" s="97"/>
      <c r="IFK2" s="97"/>
      <c r="IFL2" s="97"/>
      <c r="IFM2" s="97"/>
      <c r="IFN2" s="97"/>
      <c r="IFO2" s="97"/>
      <c r="IFP2" s="97"/>
      <c r="IFQ2" s="97"/>
      <c r="IFR2" s="97"/>
      <c r="IFS2" s="97"/>
      <c r="IFY2" s="98"/>
      <c r="IFZ2" s="98"/>
      <c r="IGA2" s="98"/>
      <c r="IGB2" s="98"/>
      <c r="IGC2" s="98"/>
      <c r="IGD2" s="98"/>
      <c r="IGE2" s="98"/>
      <c r="IGF2" s="98"/>
      <c r="IGI2" s="97"/>
      <c r="IGJ2" s="97"/>
      <c r="IGK2" s="97"/>
      <c r="IGL2" s="97"/>
      <c r="IGM2" s="97"/>
      <c r="IGN2" s="97"/>
      <c r="IGO2" s="97"/>
      <c r="IGP2" s="97"/>
      <c r="IGQ2" s="97"/>
      <c r="IGR2" s="97"/>
      <c r="IGS2" s="97"/>
      <c r="IGT2" s="97"/>
      <c r="IGU2" s="97"/>
      <c r="IGV2" s="97"/>
      <c r="IGW2" s="97"/>
      <c r="IGX2" s="97"/>
      <c r="IGY2" s="97"/>
      <c r="IGZ2" s="97"/>
      <c r="IHA2" s="97"/>
      <c r="IHB2" s="97"/>
      <c r="IHC2" s="97"/>
      <c r="IHD2" s="97"/>
      <c r="IHE2" s="97"/>
      <c r="IHF2" s="97"/>
      <c r="IHG2" s="97"/>
      <c r="IHH2" s="97"/>
      <c r="IHI2" s="97"/>
      <c r="IHJ2" s="97"/>
      <c r="IHK2" s="97"/>
      <c r="IHL2" s="97"/>
      <c r="IHM2" s="97"/>
      <c r="IHN2" s="97"/>
      <c r="IHO2" s="97"/>
      <c r="IHP2" s="97"/>
      <c r="IHQ2" s="97"/>
      <c r="IHR2" s="97"/>
      <c r="IHS2" s="97"/>
      <c r="IHT2" s="97"/>
      <c r="IHU2" s="97"/>
      <c r="IHV2" s="97"/>
      <c r="IHW2" s="97"/>
      <c r="IHX2" s="97"/>
      <c r="IHY2" s="97"/>
      <c r="IHZ2" s="97"/>
      <c r="IIA2" s="97"/>
      <c r="IIB2" s="97"/>
      <c r="IIC2" s="97"/>
      <c r="IID2" s="97"/>
      <c r="IIE2" s="97"/>
      <c r="IIF2" s="97"/>
      <c r="IIG2" s="97"/>
      <c r="IIH2" s="97"/>
      <c r="III2" s="97"/>
      <c r="IIJ2" s="97"/>
      <c r="IIK2" s="97"/>
      <c r="IIL2" s="97"/>
      <c r="IIM2" s="97"/>
      <c r="IIS2" s="98"/>
      <c r="IIT2" s="98"/>
      <c r="IIU2" s="98"/>
      <c r="IIV2" s="98"/>
      <c r="IIW2" s="98"/>
      <c r="IIX2" s="98"/>
      <c r="IIY2" s="98"/>
      <c r="IIZ2" s="98"/>
      <c r="IJC2" s="97"/>
      <c r="IJD2" s="97"/>
      <c r="IJE2" s="97"/>
      <c r="IJF2" s="97"/>
      <c r="IJG2" s="97"/>
      <c r="IJH2" s="97"/>
      <c r="IJI2" s="97"/>
      <c r="IJJ2" s="97"/>
      <c r="IJK2" s="97"/>
      <c r="IJL2" s="97"/>
      <c r="IJM2" s="97"/>
      <c r="IJN2" s="97"/>
      <c r="IJO2" s="97"/>
      <c r="IJP2" s="97"/>
      <c r="IJQ2" s="97"/>
      <c r="IJR2" s="97"/>
      <c r="IJS2" s="97"/>
      <c r="IJT2" s="97"/>
      <c r="IJU2" s="97"/>
      <c r="IJV2" s="97"/>
      <c r="IJW2" s="97"/>
      <c r="IJX2" s="97"/>
      <c r="IJY2" s="97"/>
      <c r="IJZ2" s="97"/>
      <c r="IKA2" s="97"/>
      <c r="IKB2" s="97"/>
      <c r="IKC2" s="97"/>
      <c r="IKD2" s="97"/>
      <c r="IKE2" s="97"/>
      <c r="IKF2" s="97"/>
      <c r="IKG2" s="97"/>
      <c r="IKH2" s="97"/>
      <c r="IKI2" s="97"/>
      <c r="IKJ2" s="97"/>
      <c r="IKK2" s="97"/>
      <c r="IKL2" s="97"/>
      <c r="IKM2" s="97"/>
      <c r="IKN2" s="97"/>
      <c r="IKO2" s="97"/>
      <c r="IKP2" s="97"/>
      <c r="IKQ2" s="97"/>
      <c r="IKR2" s="97"/>
      <c r="IKS2" s="97"/>
      <c r="IKT2" s="97"/>
      <c r="IKU2" s="97"/>
      <c r="IKV2" s="97"/>
      <c r="IKW2" s="97"/>
      <c r="IKX2" s="97"/>
      <c r="IKY2" s="97"/>
      <c r="IKZ2" s="97"/>
      <c r="ILA2" s="97"/>
      <c r="ILB2" s="97"/>
      <c r="ILC2" s="97"/>
      <c r="ILD2" s="97"/>
      <c r="ILE2" s="97"/>
      <c r="ILF2" s="97"/>
      <c r="ILG2" s="97"/>
      <c r="ILM2" s="98"/>
      <c r="ILN2" s="98"/>
      <c r="ILO2" s="98"/>
      <c r="ILP2" s="98"/>
      <c r="ILQ2" s="98"/>
      <c r="ILR2" s="98"/>
      <c r="ILS2" s="98"/>
      <c r="ILT2" s="98"/>
      <c r="ILW2" s="97"/>
      <c r="ILX2" s="97"/>
      <c r="ILY2" s="97"/>
      <c r="ILZ2" s="97"/>
      <c r="IMA2" s="97"/>
      <c r="IMB2" s="97"/>
      <c r="IMC2" s="97"/>
      <c r="IMD2" s="97"/>
      <c r="IME2" s="97"/>
      <c r="IMF2" s="97"/>
      <c r="IMG2" s="97"/>
      <c r="IMH2" s="97"/>
      <c r="IMI2" s="97"/>
      <c r="IMJ2" s="97"/>
      <c r="IMK2" s="97"/>
      <c r="IML2" s="97"/>
      <c r="IMM2" s="97"/>
      <c r="IMN2" s="97"/>
      <c r="IMO2" s="97"/>
      <c r="IMP2" s="97"/>
      <c r="IMQ2" s="97"/>
      <c r="IMR2" s="97"/>
      <c r="IMS2" s="97"/>
      <c r="IMT2" s="97"/>
      <c r="IMU2" s="97"/>
      <c r="IMV2" s="97"/>
      <c r="IMW2" s="97"/>
      <c r="IMX2" s="97"/>
      <c r="IMY2" s="97"/>
      <c r="IMZ2" s="97"/>
      <c r="INA2" s="97"/>
      <c r="INB2" s="97"/>
      <c r="INC2" s="97"/>
      <c r="IND2" s="97"/>
      <c r="INE2" s="97"/>
      <c r="INF2" s="97"/>
      <c r="ING2" s="97"/>
      <c r="INH2" s="97"/>
      <c r="INI2" s="97"/>
      <c r="INJ2" s="97"/>
      <c r="INK2" s="97"/>
      <c r="INL2" s="97"/>
      <c r="INM2" s="97"/>
      <c r="INN2" s="97"/>
      <c r="INO2" s="97"/>
      <c r="INP2" s="97"/>
      <c r="INQ2" s="97"/>
      <c r="INR2" s="97"/>
      <c r="INS2" s="97"/>
      <c r="INT2" s="97"/>
      <c r="INU2" s="97"/>
      <c r="INV2" s="97"/>
      <c r="INW2" s="97"/>
      <c r="INX2" s="97"/>
      <c r="INY2" s="97"/>
      <c r="INZ2" s="97"/>
      <c r="IOA2" s="97"/>
      <c r="IOG2" s="98"/>
      <c r="IOH2" s="98"/>
      <c r="IOI2" s="98"/>
      <c r="IOJ2" s="98"/>
      <c r="IOK2" s="98"/>
      <c r="IOL2" s="98"/>
      <c r="IOM2" s="98"/>
      <c r="ION2" s="98"/>
      <c r="IOQ2" s="97"/>
      <c r="IOR2" s="97"/>
      <c r="IOS2" s="97"/>
      <c r="IOT2" s="97"/>
      <c r="IOU2" s="97"/>
      <c r="IOV2" s="97"/>
      <c r="IOW2" s="97"/>
      <c r="IOX2" s="97"/>
      <c r="IOY2" s="97"/>
      <c r="IOZ2" s="97"/>
      <c r="IPA2" s="97"/>
      <c r="IPB2" s="97"/>
      <c r="IPC2" s="97"/>
      <c r="IPD2" s="97"/>
      <c r="IPE2" s="97"/>
      <c r="IPF2" s="97"/>
      <c r="IPG2" s="97"/>
      <c r="IPH2" s="97"/>
      <c r="IPI2" s="97"/>
      <c r="IPJ2" s="97"/>
      <c r="IPK2" s="97"/>
      <c r="IPL2" s="97"/>
      <c r="IPM2" s="97"/>
      <c r="IPN2" s="97"/>
      <c r="IPO2" s="97"/>
      <c r="IPP2" s="97"/>
      <c r="IPQ2" s="97"/>
      <c r="IPR2" s="97"/>
      <c r="IPS2" s="97"/>
      <c r="IPT2" s="97"/>
      <c r="IPU2" s="97"/>
      <c r="IPV2" s="97"/>
      <c r="IPW2" s="97"/>
      <c r="IPX2" s="97"/>
      <c r="IPY2" s="97"/>
      <c r="IPZ2" s="97"/>
      <c r="IQA2" s="97"/>
      <c r="IQB2" s="97"/>
      <c r="IQC2" s="97"/>
      <c r="IQD2" s="97"/>
      <c r="IQE2" s="97"/>
      <c r="IQF2" s="97"/>
      <c r="IQG2" s="97"/>
      <c r="IQH2" s="97"/>
      <c r="IQI2" s="97"/>
      <c r="IQJ2" s="97"/>
      <c r="IQK2" s="97"/>
      <c r="IQL2" s="97"/>
      <c r="IQM2" s="97"/>
      <c r="IQN2" s="97"/>
      <c r="IQO2" s="97"/>
      <c r="IQP2" s="97"/>
      <c r="IQQ2" s="97"/>
      <c r="IQR2" s="97"/>
      <c r="IQS2" s="97"/>
      <c r="IQT2" s="97"/>
      <c r="IQU2" s="97"/>
      <c r="IRA2" s="98"/>
      <c r="IRB2" s="98"/>
      <c r="IRC2" s="98"/>
      <c r="IRD2" s="98"/>
      <c r="IRE2" s="98"/>
      <c r="IRF2" s="98"/>
      <c r="IRG2" s="98"/>
      <c r="IRH2" s="98"/>
      <c r="IRK2" s="97"/>
      <c r="IRL2" s="97"/>
      <c r="IRM2" s="97"/>
      <c r="IRN2" s="97"/>
      <c r="IRO2" s="97"/>
      <c r="IRP2" s="97"/>
      <c r="IRQ2" s="97"/>
      <c r="IRR2" s="97"/>
      <c r="IRS2" s="97"/>
      <c r="IRT2" s="97"/>
      <c r="IRU2" s="97"/>
      <c r="IRV2" s="97"/>
      <c r="IRW2" s="97"/>
      <c r="IRX2" s="97"/>
      <c r="IRY2" s="97"/>
      <c r="IRZ2" s="97"/>
      <c r="ISA2" s="97"/>
      <c r="ISB2" s="97"/>
      <c r="ISC2" s="97"/>
      <c r="ISD2" s="97"/>
      <c r="ISE2" s="97"/>
      <c r="ISF2" s="97"/>
      <c r="ISG2" s="97"/>
      <c r="ISH2" s="97"/>
      <c r="ISI2" s="97"/>
      <c r="ISJ2" s="97"/>
      <c r="ISK2" s="97"/>
      <c r="ISL2" s="97"/>
      <c r="ISM2" s="97"/>
      <c r="ISN2" s="97"/>
      <c r="ISO2" s="97"/>
      <c r="ISP2" s="97"/>
      <c r="ISQ2" s="97"/>
      <c r="ISR2" s="97"/>
      <c r="ISS2" s="97"/>
      <c r="IST2" s="97"/>
      <c r="ISU2" s="97"/>
      <c r="ISV2" s="97"/>
      <c r="ISW2" s="97"/>
      <c r="ISX2" s="97"/>
      <c r="ISY2" s="97"/>
      <c r="ISZ2" s="97"/>
      <c r="ITA2" s="97"/>
      <c r="ITB2" s="97"/>
      <c r="ITC2" s="97"/>
      <c r="ITD2" s="97"/>
      <c r="ITE2" s="97"/>
      <c r="ITF2" s="97"/>
      <c r="ITG2" s="97"/>
      <c r="ITH2" s="97"/>
      <c r="ITI2" s="97"/>
      <c r="ITJ2" s="97"/>
      <c r="ITK2" s="97"/>
      <c r="ITL2" s="97"/>
      <c r="ITM2" s="97"/>
      <c r="ITN2" s="97"/>
      <c r="ITO2" s="97"/>
      <c r="ITU2" s="98"/>
      <c r="ITV2" s="98"/>
      <c r="ITW2" s="98"/>
      <c r="ITX2" s="98"/>
      <c r="ITY2" s="98"/>
      <c r="ITZ2" s="98"/>
      <c r="IUA2" s="98"/>
      <c r="IUB2" s="98"/>
      <c r="IUE2" s="97"/>
      <c r="IUF2" s="97"/>
      <c r="IUG2" s="97"/>
      <c r="IUH2" s="97"/>
      <c r="IUI2" s="97"/>
      <c r="IUJ2" s="97"/>
      <c r="IUK2" s="97"/>
      <c r="IUL2" s="97"/>
      <c r="IUM2" s="97"/>
      <c r="IUN2" s="97"/>
      <c r="IUO2" s="97"/>
      <c r="IUP2" s="97"/>
      <c r="IUQ2" s="97"/>
      <c r="IUR2" s="97"/>
      <c r="IUS2" s="97"/>
      <c r="IUT2" s="97"/>
      <c r="IUU2" s="97"/>
      <c r="IUV2" s="97"/>
      <c r="IUW2" s="97"/>
      <c r="IUX2" s="97"/>
      <c r="IUY2" s="97"/>
      <c r="IUZ2" s="97"/>
      <c r="IVA2" s="97"/>
      <c r="IVB2" s="97"/>
      <c r="IVC2" s="97"/>
      <c r="IVD2" s="97"/>
      <c r="IVE2" s="97"/>
      <c r="IVF2" s="97"/>
      <c r="IVG2" s="97"/>
      <c r="IVH2" s="97"/>
      <c r="IVI2" s="97"/>
      <c r="IVJ2" s="97"/>
      <c r="IVK2" s="97"/>
      <c r="IVL2" s="97"/>
      <c r="IVM2" s="97"/>
      <c r="IVN2" s="97"/>
      <c r="IVO2" s="97"/>
      <c r="IVP2" s="97"/>
      <c r="IVQ2" s="97"/>
      <c r="IVR2" s="97"/>
      <c r="IVS2" s="97"/>
      <c r="IVT2" s="97"/>
      <c r="IVU2" s="97"/>
      <c r="IVV2" s="97"/>
      <c r="IVW2" s="97"/>
      <c r="IVX2" s="97"/>
      <c r="IVY2" s="97"/>
      <c r="IVZ2" s="97"/>
      <c r="IWA2" s="97"/>
      <c r="IWB2" s="97"/>
      <c r="IWC2" s="97"/>
      <c r="IWD2" s="97"/>
      <c r="IWE2" s="97"/>
      <c r="IWF2" s="97"/>
      <c r="IWG2" s="97"/>
      <c r="IWH2" s="97"/>
      <c r="IWI2" s="97"/>
      <c r="IWO2" s="98"/>
      <c r="IWP2" s="98"/>
      <c r="IWQ2" s="98"/>
      <c r="IWR2" s="98"/>
      <c r="IWS2" s="98"/>
      <c r="IWT2" s="98"/>
      <c r="IWU2" s="98"/>
      <c r="IWV2" s="98"/>
      <c r="IWY2" s="97"/>
      <c r="IWZ2" s="97"/>
      <c r="IXA2" s="97"/>
      <c r="IXB2" s="97"/>
      <c r="IXC2" s="97"/>
      <c r="IXD2" s="97"/>
      <c r="IXE2" s="97"/>
      <c r="IXF2" s="97"/>
      <c r="IXG2" s="97"/>
      <c r="IXH2" s="97"/>
      <c r="IXI2" s="97"/>
      <c r="IXJ2" s="97"/>
      <c r="IXK2" s="97"/>
      <c r="IXL2" s="97"/>
      <c r="IXM2" s="97"/>
      <c r="IXN2" s="97"/>
      <c r="IXO2" s="97"/>
      <c r="IXP2" s="97"/>
      <c r="IXQ2" s="97"/>
      <c r="IXR2" s="97"/>
      <c r="IXS2" s="97"/>
      <c r="IXT2" s="97"/>
      <c r="IXU2" s="97"/>
      <c r="IXV2" s="97"/>
      <c r="IXW2" s="97"/>
      <c r="IXX2" s="97"/>
      <c r="IXY2" s="97"/>
      <c r="IXZ2" s="97"/>
      <c r="IYA2" s="97"/>
      <c r="IYB2" s="97"/>
      <c r="IYC2" s="97"/>
      <c r="IYD2" s="97"/>
      <c r="IYE2" s="97"/>
      <c r="IYF2" s="97"/>
      <c r="IYG2" s="97"/>
      <c r="IYH2" s="97"/>
      <c r="IYI2" s="97"/>
      <c r="IYJ2" s="97"/>
      <c r="IYK2" s="97"/>
      <c r="IYL2" s="97"/>
      <c r="IYM2" s="97"/>
      <c r="IYN2" s="97"/>
      <c r="IYO2" s="97"/>
      <c r="IYP2" s="97"/>
      <c r="IYQ2" s="97"/>
      <c r="IYR2" s="97"/>
      <c r="IYS2" s="97"/>
      <c r="IYT2" s="97"/>
      <c r="IYU2" s="97"/>
      <c r="IYV2" s="97"/>
      <c r="IYW2" s="97"/>
      <c r="IYX2" s="97"/>
      <c r="IYY2" s="97"/>
      <c r="IYZ2" s="97"/>
      <c r="IZA2" s="97"/>
      <c r="IZB2" s="97"/>
      <c r="IZC2" s="97"/>
      <c r="IZI2" s="98"/>
      <c r="IZJ2" s="98"/>
      <c r="IZK2" s="98"/>
      <c r="IZL2" s="98"/>
      <c r="IZM2" s="98"/>
      <c r="IZN2" s="98"/>
      <c r="IZO2" s="98"/>
      <c r="IZP2" s="98"/>
      <c r="IZS2" s="97"/>
      <c r="IZT2" s="97"/>
      <c r="IZU2" s="97"/>
      <c r="IZV2" s="97"/>
      <c r="IZW2" s="97"/>
      <c r="IZX2" s="97"/>
      <c r="IZY2" s="97"/>
      <c r="IZZ2" s="97"/>
      <c r="JAA2" s="97"/>
      <c r="JAB2" s="97"/>
      <c r="JAC2" s="97"/>
      <c r="JAD2" s="97"/>
      <c r="JAE2" s="97"/>
      <c r="JAF2" s="97"/>
      <c r="JAG2" s="97"/>
      <c r="JAH2" s="97"/>
      <c r="JAI2" s="97"/>
      <c r="JAJ2" s="97"/>
      <c r="JAK2" s="97"/>
      <c r="JAL2" s="97"/>
      <c r="JAM2" s="97"/>
      <c r="JAN2" s="97"/>
      <c r="JAO2" s="97"/>
      <c r="JAP2" s="97"/>
      <c r="JAQ2" s="97"/>
      <c r="JAR2" s="97"/>
      <c r="JAS2" s="97"/>
      <c r="JAT2" s="97"/>
      <c r="JAU2" s="97"/>
      <c r="JAV2" s="97"/>
      <c r="JAW2" s="97"/>
      <c r="JAX2" s="97"/>
      <c r="JAY2" s="97"/>
      <c r="JAZ2" s="97"/>
      <c r="JBA2" s="97"/>
      <c r="JBB2" s="97"/>
      <c r="JBC2" s="97"/>
      <c r="JBD2" s="97"/>
      <c r="JBE2" s="97"/>
      <c r="JBF2" s="97"/>
      <c r="JBG2" s="97"/>
      <c r="JBH2" s="97"/>
      <c r="JBI2" s="97"/>
      <c r="JBJ2" s="97"/>
      <c r="JBK2" s="97"/>
      <c r="JBL2" s="97"/>
      <c r="JBM2" s="97"/>
      <c r="JBN2" s="97"/>
      <c r="JBO2" s="97"/>
      <c r="JBP2" s="97"/>
      <c r="JBQ2" s="97"/>
      <c r="JBR2" s="97"/>
      <c r="JBS2" s="97"/>
      <c r="JBT2" s="97"/>
      <c r="JBU2" s="97"/>
      <c r="JBV2" s="97"/>
      <c r="JBW2" s="97"/>
      <c r="JCC2" s="98"/>
      <c r="JCD2" s="98"/>
      <c r="JCE2" s="98"/>
      <c r="JCF2" s="98"/>
      <c r="JCG2" s="98"/>
      <c r="JCH2" s="98"/>
      <c r="JCI2" s="98"/>
      <c r="JCJ2" s="98"/>
      <c r="JCM2" s="97"/>
      <c r="JCN2" s="97"/>
      <c r="JCO2" s="97"/>
      <c r="JCP2" s="97"/>
      <c r="JCQ2" s="97"/>
      <c r="JCR2" s="97"/>
      <c r="JCS2" s="97"/>
      <c r="JCT2" s="97"/>
      <c r="JCU2" s="97"/>
      <c r="JCV2" s="97"/>
      <c r="JCW2" s="97"/>
      <c r="JCX2" s="97"/>
      <c r="JCY2" s="97"/>
      <c r="JCZ2" s="97"/>
      <c r="JDA2" s="97"/>
      <c r="JDB2" s="97"/>
      <c r="JDC2" s="97"/>
      <c r="JDD2" s="97"/>
      <c r="JDE2" s="97"/>
      <c r="JDF2" s="97"/>
      <c r="JDG2" s="97"/>
      <c r="JDH2" s="97"/>
      <c r="JDI2" s="97"/>
      <c r="JDJ2" s="97"/>
      <c r="JDK2" s="97"/>
      <c r="JDL2" s="97"/>
      <c r="JDM2" s="97"/>
      <c r="JDN2" s="97"/>
      <c r="JDO2" s="97"/>
      <c r="JDP2" s="97"/>
      <c r="JDQ2" s="97"/>
      <c r="JDR2" s="97"/>
      <c r="JDS2" s="97"/>
      <c r="JDT2" s="97"/>
      <c r="JDU2" s="97"/>
      <c r="JDV2" s="97"/>
      <c r="JDW2" s="97"/>
      <c r="JDX2" s="97"/>
      <c r="JDY2" s="97"/>
      <c r="JDZ2" s="97"/>
      <c r="JEA2" s="97"/>
      <c r="JEB2" s="97"/>
      <c r="JEC2" s="97"/>
      <c r="JED2" s="97"/>
      <c r="JEE2" s="97"/>
      <c r="JEF2" s="97"/>
      <c r="JEG2" s="97"/>
      <c r="JEH2" s="97"/>
      <c r="JEI2" s="97"/>
      <c r="JEJ2" s="97"/>
      <c r="JEK2" s="97"/>
      <c r="JEL2" s="97"/>
      <c r="JEM2" s="97"/>
      <c r="JEN2" s="97"/>
      <c r="JEO2" s="97"/>
      <c r="JEP2" s="97"/>
      <c r="JEQ2" s="97"/>
      <c r="JEW2" s="98"/>
      <c r="JEX2" s="98"/>
      <c r="JEY2" s="98"/>
      <c r="JEZ2" s="98"/>
      <c r="JFA2" s="98"/>
      <c r="JFB2" s="98"/>
      <c r="JFC2" s="98"/>
      <c r="JFD2" s="98"/>
      <c r="JFG2" s="97"/>
      <c r="JFH2" s="97"/>
      <c r="JFI2" s="97"/>
      <c r="JFJ2" s="97"/>
      <c r="JFK2" s="97"/>
      <c r="JFL2" s="97"/>
      <c r="JFM2" s="97"/>
      <c r="JFN2" s="97"/>
      <c r="JFO2" s="97"/>
      <c r="JFP2" s="97"/>
      <c r="JFQ2" s="97"/>
      <c r="JFR2" s="97"/>
      <c r="JFS2" s="97"/>
      <c r="JFT2" s="97"/>
      <c r="JFU2" s="97"/>
      <c r="JFV2" s="97"/>
      <c r="JFW2" s="97"/>
      <c r="JFX2" s="97"/>
      <c r="JFY2" s="97"/>
      <c r="JFZ2" s="97"/>
      <c r="JGA2" s="97"/>
      <c r="JGB2" s="97"/>
      <c r="JGC2" s="97"/>
      <c r="JGD2" s="97"/>
      <c r="JGE2" s="97"/>
      <c r="JGF2" s="97"/>
      <c r="JGG2" s="97"/>
      <c r="JGH2" s="97"/>
      <c r="JGI2" s="97"/>
      <c r="JGJ2" s="97"/>
      <c r="JGK2" s="97"/>
      <c r="JGL2" s="97"/>
      <c r="JGM2" s="97"/>
      <c r="JGN2" s="97"/>
      <c r="JGO2" s="97"/>
      <c r="JGP2" s="97"/>
      <c r="JGQ2" s="97"/>
      <c r="JGR2" s="97"/>
      <c r="JGS2" s="97"/>
      <c r="JGT2" s="97"/>
      <c r="JGU2" s="97"/>
      <c r="JGV2" s="97"/>
      <c r="JGW2" s="97"/>
      <c r="JGX2" s="97"/>
      <c r="JGY2" s="97"/>
      <c r="JGZ2" s="97"/>
      <c r="JHA2" s="97"/>
      <c r="JHB2" s="97"/>
      <c r="JHC2" s="97"/>
      <c r="JHD2" s="97"/>
      <c r="JHE2" s="97"/>
      <c r="JHF2" s="97"/>
      <c r="JHG2" s="97"/>
      <c r="JHH2" s="97"/>
      <c r="JHI2" s="97"/>
      <c r="JHJ2" s="97"/>
      <c r="JHK2" s="97"/>
      <c r="JHQ2" s="98"/>
      <c r="JHR2" s="98"/>
      <c r="JHS2" s="98"/>
      <c r="JHT2" s="98"/>
      <c r="JHU2" s="98"/>
      <c r="JHV2" s="98"/>
      <c r="JHW2" s="98"/>
      <c r="JHX2" s="98"/>
      <c r="JIA2" s="97"/>
      <c r="JIB2" s="97"/>
      <c r="JIC2" s="97"/>
      <c r="JID2" s="97"/>
      <c r="JIE2" s="97"/>
      <c r="JIF2" s="97"/>
      <c r="JIG2" s="97"/>
      <c r="JIH2" s="97"/>
      <c r="JII2" s="97"/>
      <c r="JIJ2" s="97"/>
      <c r="JIK2" s="97"/>
      <c r="JIL2" s="97"/>
      <c r="JIM2" s="97"/>
      <c r="JIN2" s="97"/>
      <c r="JIO2" s="97"/>
      <c r="JIP2" s="97"/>
      <c r="JIQ2" s="97"/>
      <c r="JIR2" s="97"/>
      <c r="JIS2" s="97"/>
      <c r="JIT2" s="97"/>
      <c r="JIU2" s="97"/>
      <c r="JIV2" s="97"/>
      <c r="JIW2" s="97"/>
      <c r="JIX2" s="97"/>
      <c r="JIY2" s="97"/>
      <c r="JIZ2" s="97"/>
      <c r="JJA2" s="97"/>
      <c r="JJB2" s="97"/>
      <c r="JJC2" s="97"/>
      <c r="JJD2" s="97"/>
      <c r="JJE2" s="97"/>
      <c r="JJF2" s="97"/>
      <c r="JJG2" s="97"/>
      <c r="JJH2" s="97"/>
      <c r="JJI2" s="97"/>
      <c r="JJJ2" s="97"/>
      <c r="JJK2" s="97"/>
      <c r="JJL2" s="97"/>
      <c r="JJM2" s="97"/>
      <c r="JJN2" s="97"/>
      <c r="JJO2" s="97"/>
      <c r="JJP2" s="97"/>
      <c r="JJQ2" s="97"/>
      <c r="JJR2" s="97"/>
      <c r="JJS2" s="97"/>
      <c r="JJT2" s="97"/>
      <c r="JJU2" s="97"/>
      <c r="JJV2" s="97"/>
      <c r="JJW2" s="97"/>
      <c r="JJX2" s="97"/>
      <c r="JJY2" s="97"/>
      <c r="JJZ2" s="97"/>
      <c r="JKA2" s="97"/>
      <c r="JKB2" s="97"/>
      <c r="JKC2" s="97"/>
      <c r="JKD2" s="97"/>
      <c r="JKE2" s="97"/>
      <c r="JKK2" s="98"/>
      <c r="JKL2" s="98"/>
      <c r="JKM2" s="98"/>
      <c r="JKN2" s="98"/>
      <c r="JKO2" s="98"/>
      <c r="JKP2" s="98"/>
      <c r="JKQ2" s="98"/>
      <c r="JKR2" s="98"/>
      <c r="JKU2" s="97"/>
      <c r="JKV2" s="97"/>
      <c r="JKW2" s="97"/>
      <c r="JKX2" s="97"/>
      <c r="JKY2" s="97"/>
      <c r="JKZ2" s="97"/>
      <c r="JLA2" s="97"/>
      <c r="JLB2" s="97"/>
      <c r="JLC2" s="97"/>
      <c r="JLD2" s="97"/>
      <c r="JLE2" s="97"/>
      <c r="JLF2" s="97"/>
      <c r="JLG2" s="97"/>
      <c r="JLH2" s="97"/>
      <c r="JLI2" s="97"/>
      <c r="JLJ2" s="97"/>
      <c r="JLK2" s="97"/>
      <c r="JLL2" s="97"/>
      <c r="JLM2" s="97"/>
      <c r="JLN2" s="97"/>
      <c r="JLO2" s="97"/>
      <c r="JLP2" s="97"/>
      <c r="JLQ2" s="97"/>
      <c r="JLR2" s="97"/>
      <c r="JLS2" s="97"/>
      <c r="JLT2" s="97"/>
      <c r="JLU2" s="97"/>
      <c r="JLV2" s="97"/>
      <c r="JLW2" s="97"/>
      <c r="JLX2" s="97"/>
      <c r="JLY2" s="97"/>
      <c r="JLZ2" s="97"/>
      <c r="JMA2" s="97"/>
      <c r="JMB2" s="97"/>
      <c r="JMC2" s="97"/>
      <c r="JMD2" s="97"/>
      <c r="JME2" s="97"/>
      <c r="JMF2" s="97"/>
      <c r="JMG2" s="97"/>
      <c r="JMH2" s="97"/>
      <c r="JMI2" s="97"/>
      <c r="JMJ2" s="97"/>
      <c r="JMK2" s="97"/>
      <c r="JML2" s="97"/>
      <c r="JMM2" s="97"/>
      <c r="JMN2" s="97"/>
      <c r="JMO2" s="97"/>
      <c r="JMP2" s="97"/>
      <c r="JMQ2" s="97"/>
      <c r="JMR2" s="97"/>
      <c r="JMS2" s="97"/>
      <c r="JMT2" s="97"/>
      <c r="JMU2" s="97"/>
      <c r="JMV2" s="97"/>
      <c r="JMW2" s="97"/>
      <c r="JMX2" s="97"/>
      <c r="JMY2" s="97"/>
      <c r="JNE2" s="98"/>
      <c r="JNF2" s="98"/>
      <c r="JNG2" s="98"/>
      <c r="JNH2" s="98"/>
      <c r="JNI2" s="98"/>
      <c r="JNJ2" s="98"/>
      <c r="JNK2" s="98"/>
      <c r="JNL2" s="98"/>
      <c r="JNO2" s="97"/>
      <c r="JNP2" s="97"/>
      <c r="JNQ2" s="97"/>
      <c r="JNR2" s="97"/>
      <c r="JNS2" s="97"/>
      <c r="JNT2" s="97"/>
      <c r="JNU2" s="97"/>
      <c r="JNV2" s="97"/>
      <c r="JNW2" s="97"/>
      <c r="JNX2" s="97"/>
      <c r="JNY2" s="97"/>
      <c r="JNZ2" s="97"/>
      <c r="JOA2" s="97"/>
      <c r="JOB2" s="97"/>
      <c r="JOC2" s="97"/>
      <c r="JOD2" s="97"/>
      <c r="JOE2" s="97"/>
      <c r="JOF2" s="97"/>
      <c r="JOG2" s="97"/>
      <c r="JOH2" s="97"/>
      <c r="JOI2" s="97"/>
      <c r="JOJ2" s="97"/>
      <c r="JOK2" s="97"/>
      <c r="JOL2" s="97"/>
      <c r="JOM2" s="97"/>
      <c r="JON2" s="97"/>
      <c r="JOO2" s="97"/>
      <c r="JOP2" s="97"/>
      <c r="JOQ2" s="97"/>
      <c r="JOR2" s="97"/>
      <c r="JOS2" s="97"/>
      <c r="JOT2" s="97"/>
      <c r="JOU2" s="97"/>
      <c r="JOV2" s="97"/>
      <c r="JOW2" s="97"/>
      <c r="JOX2" s="97"/>
      <c r="JOY2" s="97"/>
      <c r="JOZ2" s="97"/>
      <c r="JPA2" s="97"/>
      <c r="JPB2" s="97"/>
      <c r="JPC2" s="97"/>
      <c r="JPD2" s="97"/>
      <c r="JPE2" s="97"/>
      <c r="JPF2" s="97"/>
      <c r="JPG2" s="97"/>
      <c r="JPH2" s="97"/>
      <c r="JPI2" s="97"/>
      <c r="JPJ2" s="97"/>
      <c r="JPK2" s="97"/>
      <c r="JPL2" s="97"/>
      <c r="JPM2" s="97"/>
      <c r="JPN2" s="97"/>
      <c r="JPO2" s="97"/>
      <c r="JPP2" s="97"/>
      <c r="JPQ2" s="97"/>
      <c r="JPR2" s="97"/>
      <c r="JPS2" s="97"/>
      <c r="JPY2" s="98"/>
      <c r="JPZ2" s="98"/>
      <c r="JQA2" s="98"/>
      <c r="JQB2" s="98"/>
      <c r="JQC2" s="98"/>
      <c r="JQD2" s="98"/>
      <c r="JQE2" s="98"/>
      <c r="JQF2" s="98"/>
      <c r="JQI2" s="97"/>
      <c r="JQJ2" s="97"/>
      <c r="JQK2" s="97"/>
      <c r="JQL2" s="97"/>
      <c r="JQM2" s="97"/>
      <c r="JQN2" s="97"/>
      <c r="JQO2" s="97"/>
      <c r="JQP2" s="97"/>
      <c r="JQQ2" s="97"/>
      <c r="JQR2" s="97"/>
      <c r="JQS2" s="97"/>
      <c r="JQT2" s="97"/>
      <c r="JQU2" s="97"/>
      <c r="JQV2" s="97"/>
      <c r="JQW2" s="97"/>
      <c r="JQX2" s="97"/>
      <c r="JQY2" s="97"/>
      <c r="JQZ2" s="97"/>
      <c r="JRA2" s="97"/>
      <c r="JRB2" s="97"/>
      <c r="JRC2" s="97"/>
      <c r="JRD2" s="97"/>
      <c r="JRE2" s="97"/>
      <c r="JRF2" s="97"/>
      <c r="JRG2" s="97"/>
      <c r="JRH2" s="97"/>
      <c r="JRI2" s="97"/>
      <c r="JRJ2" s="97"/>
      <c r="JRK2" s="97"/>
      <c r="JRL2" s="97"/>
      <c r="JRM2" s="97"/>
      <c r="JRN2" s="97"/>
      <c r="JRO2" s="97"/>
      <c r="JRP2" s="97"/>
      <c r="JRQ2" s="97"/>
      <c r="JRR2" s="97"/>
      <c r="JRS2" s="97"/>
      <c r="JRT2" s="97"/>
      <c r="JRU2" s="97"/>
      <c r="JRV2" s="97"/>
      <c r="JRW2" s="97"/>
      <c r="JRX2" s="97"/>
      <c r="JRY2" s="97"/>
      <c r="JRZ2" s="97"/>
      <c r="JSA2" s="97"/>
      <c r="JSB2" s="97"/>
      <c r="JSC2" s="97"/>
      <c r="JSD2" s="97"/>
      <c r="JSE2" s="97"/>
      <c r="JSF2" s="97"/>
      <c r="JSG2" s="97"/>
      <c r="JSH2" s="97"/>
      <c r="JSI2" s="97"/>
      <c r="JSJ2" s="97"/>
      <c r="JSK2" s="97"/>
      <c r="JSL2" s="97"/>
      <c r="JSM2" s="97"/>
      <c r="JSS2" s="98" t="s">
        <v>7</v>
      </c>
      <c r="JST2" s="98"/>
      <c r="JSU2" s="98"/>
      <c r="JSV2" s="98"/>
      <c r="JSW2" s="98"/>
      <c r="JSX2" s="98"/>
      <c r="JSY2" s="98"/>
      <c r="JSZ2" s="98"/>
      <c r="JTC2" s="97"/>
      <c r="JTD2" s="97"/>
      <c r="JTE2" s="97"/>
      <c r="JTF2" s="97"/>
      <c r="JTG2" s="97"/>
      <c r="JTH2" s="97"/>
      <c r="JTI2" s="97"/>
      <c r="JTJ2" s="97"/>
      <c r="JTK2" s="97"/>
      <c r="JTL2" s="97"/>
      <c r="JTM2" s="97"/>
      <c r="JTN2" s="97"/>
      <c r="JTO2" s="97"/>
      <c r="JTP2" s="97"/>
      <c r="JTQ2" s="97"/>
      <c r="JTR2" s="97"/>
      <c r="JTS2" s="97"/>
      <c r="JTT2" s="97"/>
      <c r="JTU2" s="97"/>
      <c r="JTV2" s="97"/>
      <c r="JTW2" s="97"/>
      <c r="JTX2" s="97"/>
      <c r="JTY2" s="97"/>
      <c r="JTZ2" s="97"/>
      <c r="JUA2" s="97"/>
      <c r="JUB2" s="97"/>
      <c r="JUC2" s="97"/>
      <c r="JUD2" s="97"/>
      <c r="JUE2" s="97"/>
      <c r="JUF2" s="97"/>
      <c r="JUG2" s="97"/>
      <c r="JUH2" s="97"/>
      <c r="JUI2" s="97"/>
      <c r="JUJ2" s="97"/>
      <c r="JUK2" s="97"/>
      <c r="JUL2" s="97"/>
      <c r="JUM2" s="97"/>
      <c r="JUN2" s="97"/>
      <c r="JUO2" s="97"/>
      <c r="JUP2" s="97"/>
      <c r="JUQ2" s="97"/>
      <c r="JUR2" s="97"/>
      <c r="JUS2" s="97"/>
      <c r="JUT2" s="97"/>
      <c r="JUU2" s="97"/>
      <c r="JUV2" s="97"/>
      <c r="JUW2" s="97"/>
      <c r="JUX2" s="97"/>
      <c r="JUY2" s="97"/>
      <c r="JUZ2" s="97"/>
      <c r="JVA2" s="97"/>
      <c r="JVB2" s="97"/>
      <c r="JVC2" s="97"/>
      <c r="JVD2" s="97"/>
      <c r="JVE2" s="97"/>
      <c r="JVF2" s="97"/>
      <c r="JVG2" s="97"/>
    </row>
    <row r="3" spans="1:5120 5123:8131" x14ac:dyDescent="0.2">
      <c r="A3" s="99" t="s">
        <v>7</v>
      </c>
      <c r="B3" s="98"/>
      <c r="C3" s="98"/>
      <c r="D3" s="98"/>
      <c r="E3" s="98"/>
      <c r="F3" s="98"/>
      <c r="G3" s="98"/>
      <c r="H3" s="98"/>
      <c r="S3" s="97"/>
      <c r="U3" s="97"/>
      <c r="V3" s="97"/>
      <c r="W3" s="97"/>
      <c r="X3" s="97"/>
      <c r="AY3" s="97"/>
      <c r="BO3" s="96">
        <v>1</v>
      </c>
      <c r="BP3" s="96" t="str">
        <f>'Dummy Table1'!B14</f>
        <v>Iraq</v>
      </c>
      <c r="BQ3" s="96" t="str">
        <f>IF(AND('Dummy Table1'!D14&lt;&gt;"",'Dummy Table1'!F14&lt;&gt;""),'Dummy Table1'!D14,"")</f>
        <v/>
      </c>
      <c r="BR3" s="96" t="str">
        <f>IF(AND('Dummy Table1'!F14&lt;&gt;"",'Dummy Table1'!D14&lt;&gt;""),'Dummy Table1'!F14,"")</f>
        <v/>
      </c>
      <c r="BS3" s="96" t="str">
        <f>'Dummy Table1'!H14</f>
        <v>Denmark</v>
      </c>
      <c r="BU3" s="98"/>
      <c r="BV3" s="98"/>
      <c r="BW3" s="98"/>
      <c r="BX3" s="98"/>
      <c r="BY3" s="98"/>
      <c r="BZ3" s="98"/>
      <c r="CA3" s="98"/>
      <c r="CB3" s="98"/>
      <c r="CM3" s="97"/>
      <c r="CO3" s="97"/>
      <c r="CP3" s="97"/>
      <c r="CQ3" s="97"/>
      <c r="CR3" s="97"/>
      <c r="DS3" s="97"/>
      <c r="EO3" s="98"/>
      <c r="EP3" s="98"/>
      <c r="EQ3" s="98"/>
      <c r="ER3" s="98"/>
      <c r="ES3" s="98"/>
      <c r="ET3" s="98"/>
      <c r="EU3" s="98"/>
      <c r="EV3" s="98"/>
      <c r="FG3" s="97"/>
      <c r="FI3" s="97"/>
      <c r="FJ3" s="97"/>
      <c r="FK3" s="97"/>
      <c r="FL3" s="97"/>
      <c r="GM3" s="97"/>
      <c r="HI3" s="98"/>
      <c r="HJ3" s="98"/>
      <c r="HK3" s="98"/>
      <c r="HL3" s="98"/>
      <c r="HM3" s="98"/>
      <c r="HN3" s="98"/>
      <c r="HO3" s="98"/>
      <c r="HP3" s="98"/>
      <c r="IA3" s="97"/>
      <c r="IC3" s="97"/>
      <c r="ID3" s="97"/>
      <c r="IE3" s="97"/>
      <c r="IF3" s="97"/>
      <c r="JG3" s="97"/>
      <c r="KC3" s="98"/>
      <c r="KD3" s="98"/>
      <c r="KE3" s="98"/>
      <c r="KF3" s="98"/>
      <c r="KG3" s="98"/>
      <c r="KH3" s="98"/>
      <c r="KI3" s="98"/>
      <c r="KJ3" s="98"/>
      <c r="KU3" s="97"/>
      <c r="KW3" s="97"/>
      <c r="KX3" s="97"/>
      <c r="KY3" s="97"/>
      <c r="KZ3" s="97"/>
      <c r="MA3" s="97"/>
      <c r="MW3" s="98"/>
      <c r="MX3" s="98"/>
      <c r="MY3" s="98"/>
      <c r="MZ3" s="98"/>
      <c r="NA3" s="98"/>
      <c r="NB3" s="98"/>
      <c r="NC3" s="98"/>
      <c r="ND3" s="98"/>
      <c r="NO3" s="97"/>
      <c r="NQ3" s="97"/>
      <c r="NR3" s="97"/>
      <c r="NS3" s="97"/>
      <c r="NT3" s="97"/>
      <c r="OU3" s="97"/>
      <c r="PQ3" s="98"/>
      <c r="PR3" s="98"/>
      <c r="PS3" s="98"/>
      <c r="PT3" s="98"/>
      <c r="PU3" s="98"/>
      <c r="PV3" s="98"/>
      <c r="PW3" s="98"/>
      <c r="PX3" s="98"/>
      <c r="QI3" s="97"/>
      <c r="QK3" s="97"/>
      <c r="QL3" s="97"/>
      <c r="QM3" s="97"/>
      <c r="QN3" s="97"/>
      <c r="RO3" s="97"/>
      <c r="SK3" s="98"/>
      <c r="SL3" s="98"/>
      <c r="SM3" s="98"/>
      <c r="SN3" s="98"/>
      <c r="SO3" s="98"/>
      <c r="SP3" s="98"/>
      <c r="SQ3" s="98"/>
      <c r="SR3" s="98"/>
      <c r="TC3" s="97"/>
      <c r="TE3" s="97"/>
      <c r="TF3" s="97"/>
      <c r="TG3" s="97"/>
      <c r="TH3" s="97"/>
      <c r="UI3" s="97"/>
      <c r="VE3" s="98"/>
      <c r="VF3" s="98"/>
      <c r="VG3" s="98"/>
      <c r="VH3" s="98"/>
      <c r="VI3" s="98"/>
      <c r="VJ3" s="98"/>
      <c r="VK3" s="98"/>
      <c r="VL3" s="98"/>
      <c r="VW3" s="97"/>
      <c r="VY3" s="97"/>
      <c r="VZ3" s="97"/>
      <c r="WA3" s="97"/>
      <c r="WB3" s="97"/>
      <c r="XC3" s="97"/>
      <c r="XY3" s="98"/>
      <c r="XZ3" s="98"/>
      <c r="YA3" s="98"/>
      <c r="YB3" s="98"/>
      <c r="YC3" s="98"/>
      <c r="YD3" s="98"/>
      <c r="YE3" s="98"/>
      <c r="YF3" s="98"/>
      <c r="YQ3" s="97"/>
      <c r="YS3" s="97"/>
      <c r="YT3" s="97"/>
      <c r="YU3" s="97"/>
      <c r="YV3" s="97"/>
      <c r="ZW3" s="97"/>
      <c r="AAS3" s="98"/>
      <c r="AAT3" s="98"/>
      <c r="AAU3" s="98"/>
      <c r="AAV3" s="98"/>
      <c r="AAW3" s="98"/>
      <c r="AAX3" s="98"/>
      <c r="AAY3" s="98"/>
      <c r="AAZ3" s="98"/>
      <c r="ABK3" s="97"/>
      <c r="ABM3" s="97"/>
      <c r="ABN3" s="97"/>
      <c r="ABO3" s="97"/>
      <c r="ABP3" s="97"/>
      <c r="ACQ3" s="97"/>
      <c r="ADM3" s="98"/>
      <c r="ADN3" s="98"/>
      <c r="ADO3" s="98"/>
      <c r="ADP3" s="98"/>
      <c r="ADQ3" s="98"/>
      <c r="ADR3" s="98"/>
      <c r="ADS3" s="98"/>
      <c r="ADT3" s="98"/>
      <c r="AEE3" s="97"/>
      <c r="AEG3" s="97"/>
      <c r="AEH3" s="97"/>
      <c r="AEI3" s="97"/>
      <c r="AEJ3" s="97"/>
      <c r="AFK3" s="97"/>
      <c r="AGG3" s="98"/>
      <c r="AGH3" s="98"/>
      <c r="AGI3" s="98"/>
      <c r="AGJ3" s="98"/>
      <c r="AGK3" s="98"/>
      <c r="AGL3" s="98"/>
      <c r="AGM3" s="98"/>
      <c r="AGN3" s="98"/>
      <c r="AGY3" s="97"/>
      <c r="AHA3" s="97"/>
      <c r="AHB3" s="97"/>
      <c r="AHC3" s="97"/>
      <c r="AHD3" s="97"/>
      <c r="AIE3" s="97"/>
      <c r="AJA3" s="98"/>
      <c r="AJB3" s="98"/>
      <c r="AJC3" s="98"/>
      <c r="AJD3" s="98"/>
      <c r="AJE3" s="98"/>
      <c r="AJF3" s="98"/>
      <c r="AJG3" s="98"/>
      <c r="AJH3" s="98"/>
      <c r="AJS3" s="97"/>
      <c r="AJU3" s="97"/>
      <c r="AJV3" s="97"/>
      <c r="AJW3" s="97"/>
      <c r="AJX3" s="97"/>
      <c r="AKY3" s="97"/>
      <c r="ALU3" s="98"/>
      <c r="ALV3" s="98"/>
      <c r="ALW3" s="98"/>
      <c r="ALX3" s="98"/>
      <c r="ALY3" s="98"/>
      <c r="ALZ3" s="98"/>
      <c r="AMA3" s="98"/>
      <c r="AMB3" s="98"/>
      <c r="AMM3" s="97"/>
      <c r="AMO3" s="97"/>
      <c r="AMP3" s="97"/>
      <c r="AMQ3" s="97"/>
      <c r="AMR3" s="97"/>
      <c r="ANS3" s="97"/>
      <c r="AOO3" s="98"/>
      <c r="AOP3" s="98"/>
      <c r="AOQ3" s="98"/>
      <c r="AOR3" s="98"/>
      <c r="AOS3" s="98"/>
      <c r="AOT3" s="98"/>
      <c r="AOU3" s="98"/>
      <c r="AOV3" s="98"/>
      <c r="APG3" s="97"/>
      <c r="API3" s="97"/>
      <c r="APJ3" s="97"/>
      <c r="APK3" s="97"/>
      <c r="APL3" s="97"/>
      <c r="AQM3" s="97"/>
      <c r="ARI3" s="98"/>
      <c r="ARJ3" s="98"/>
      <c r="ARK3" s="98"/>
      <c r="ARL3" s="98"/>
      <c r="ARM3" s="98"/>
      <c r="ARN3" s="98"/>
      <c r="ARO3" s="98"/>
      <c r="ARP3" s="98"/>
      <c r="ASA3" s="97"/>
      <c r="ASC3" s="97"/>
      <c r="ASD3" s="97"/>
      <c r="ASE3" s="97"/>
      <c r="ASF3" s="97"/>
      <c r="ATG3" s="97"/>
      <c r="AUC3" s="98"/>
      <c r="AUD3" s="98"/>
      <c r="AUE3" s="98"/>
      <c r="AUF3" s="98"/>
      <c r="AUG3" s="98"/>
      <c r="AUH3" s="98"/>
      <c r="AUI3" s="98"/>
      <c r="AUJ3" s="98"/>
      <c r="AUU3" s="97"/>
      <c r="AUW3" s="97"/>
      <c r="AUX3" s="97"/>
      <c r="AUY3" s="97"/>
      <c r="AUZ3" s="97"/>
      <c r="AWA3" s="97"/>
      <c r="AWW3" s="98"/>
      <c r="AWX3" s="98"/>
      <c r="AWY3" s="98"/>
      <c r="AWZ3" s="98"/>
      <c r="AXA3" s="98"/>
      <c r="AXB3" s="98"/>
      <c r="AXC3" s="98"/>
      <c r="AXD3" s="98"/>
      <c r="AXO3" s="97"/>
      <c r="AXQ3" s="97"/>
      <c r="AXR3" s="97"/>
      <c r="AXS3" s="97"/>
      <c r="AXT3" s="97"/>
      <c r="AYU3" s="97"/>
      <c r="AZQ3" s="98"/>
      <c r="AZR3" s="98"/>
      <c r="AZS3" s="98"/>
      <c r="AZT3" s="98"/>
      <c r="AZU3" s="98"/>
      <c r="AZV3" s="98"/>
      <c r="AZW3" s="98"/>
      <c r="AZX3" s="98"/>
      <c r="BAI3" s="97"/>
      <c r="BAK3" s="97"/>
      <c r="BAL3" s="97"/>
      <c r="BAM3" s="97"/>
      <c r="BAN3" s="97"/>
      <c r="BBO3" s="97"/>
      <c r="BCK3" s="98"/>
      <c r="BCL3" s="98"/>
      <c r="BCM3" s="98"/>
      <c r="BCN3" s="98"/>
      <c r="BCO3" s="98"/>
      <c r="BCP3" s="98"/>
      <c r="BCQ3" s="98"/>
      <c r="BCR3" s="98"/>
      <c r="BDC3" s="97"/>
      <c r="BDE3" s="97"/>
      <c r="BDF3" s="97"/>
      <c r="BDG3" s="97"/>
      <c r="BDH3" s="97"/>
      <c r="BEI3" s="97"/>
      <c r="BFE3" s="98"/>
      <c r="BFF3" s="98"/>
      <c r="BFG3" s="98"/>
      <c r="BFH3" s="98"/>
      <c r="BFI3" s="98"/>
      <c r="BFJ3" s="98"/>
      <c r="BFK3" s="98"/>
      <c r="BFL3" s="98"/>
      <c r="BFW3" s="97"/>
      <c r="BFY3" s="97"/>
      <c r="BFZ3" s="97"/>
      <c r="BGA3" s="97"/>
      <c r="BGB3" s="97"/>
      <c r="BHC3" s="97"/>
      <c r="BHY3" s="98"/>
      <c r="BHZ3" s="98"/>
      <c r="BIA3" s="98"/>
      <c r="BIB3" s="98"/>
      <c r="BIC3" s="98"/>
      <c r="BID3" s="98"/>
      <c r="BIE3" s="98"/>
      <c r="BIF3" s="98"/>
      <c r="BIQ3" s="97"/>
      <c r="BIS3" s="97"/>
      <c r="BIT3" s="97"/>
      <c r="BIU3" s="97"/>
      <c r="BIV3" s="97"/>
      <c r="BJW3" s="97"/>
      <c r="BKS3" s="98"/>
      <c r="BKT3" s="98"/>
      <c r="BKU3" s="98"/>
      <c r="BKV3" s="98"/>
      <c r="BKW3" s="98"/>
      <c r="BKX3" s="98"/>
      <c r="BKY3" s="98"/>
      <c r="BKZ3" s="98"/>
      <c r="BLK3" s="97"/>
      <c r="BLM3" s="97"/>
      <c r="BLN3" s="97"/>
      <c r="BLO3" s="97"/>
      <c r="BLP3" s="97"/>
      <c r="BMQ3" s="97"/>
      <c r="BNM3" s="98"/>
      <c r="BNN3" s="98"/>
      <c r="BNO3" s="98"/>
      <c r="BNP3" s="98"/>
      <c r="BNQ3" s="98"/>
      <c r="BNR3" s="98"/>
      <c r="BNS3" s="98"/>
      <c r="BNT3" s="98"/>
      <c r="BOE3" s="97"/>
      <c r="BOG3" s="97"/>
      <c r="BOH3" s="97"/>
      <c r="BOI3" s="97"/>
      <c r="BOJ3" s="97"/>
      <c r="BPK3" s="97"/>
      <c r="BQG3" s="98"/>
      <c r="BQH3" s="98"/>
      <c r="BQI3" s="98"/>
      <c r="BQJ3" s="98"/>
      <c r="BQK3" s="98"/>
      <c r="BQL3" s="98"/>
      <c r="BQM3" s="98"/>
      <c r="BQN3" s="98"/>
      <c r="BQY3" s="97"/>
      <c r="BRA3" s="97"/>
      <c r="BRB3" s="97"/>
      <c r="BRC3" s="97"/>
      <c r="BRD3" s="97"/>
      <c r="BSE3" s="97"/>
      <c r="BTA3" s="98"/>
      <c r="BTB3" s="98"/>
      <c r="BTC3" s="98"/>
      <c r="BTD3" s="98"/>
      <c r="BTE3" s="98"/>
      <c r="BTF3" s="98"/>
      <c r="BTG3" s="98"/>
      <c r="BTH3" s="98"/>
      <c r="BTS3" s="97"/>
      <c r="BTU3" s="97"/>
      <c r="BTV3" s="97"/>
      <c r="BTW3" s="97"/>
      <c r="BTX3" s="97"/>
      <c r="BUY3" s="97"/>
      <c r="BVU3" s="98"/>
      <c r="BVV3" s="98"/>
      <c r="BVW3" s="98"/>
      <c r="BVX3" s="98"/>
      <c r="BVY3" s="98"/>
      <c r="BVZ3" s="98"/>
      <c r="BWA3" s="98"/>
      <c r="BWB3" s="98"/>
      <c r="BWM3" s="97"/>
      <c r="BWO3" s="97"/>
      <c r="BWP3" s="97"/>
      <c r="BWQ3" s="97"/>
      <c r="BWR3" s="97"/>
      <c r="BXS3" s="97"/>
      <c r="BYO3" s="98"/>
      <c r="BYP3" s="98"/>
      <c r="BYQ3" s="98"/>
      <c r="BYR3" s="98"/>
      <c r="BYS3" s="98"/>
      <c r="BYT3" s="98"/>
      <c r="BYU3" s="98"/>
      <c r="BYV3" s="98"/>
      <c r="BZG3" s="97"/>
      <c r="BZI3" s="97"/>
      <c r="BZJ3" s="97"/>
      <c r="BZK3" s="97"/>
      <c r="BZL3" s="97"/>
      <c r="CAM3" s="97"/>
      <c r="CBI3" s="98"/>
      <c r="CBJ3" s="98"/>
      <c r="CBK3" s="98"/>
      <c r="CBL3" s="98"/>
      <c r="CBM3" s="98"/>
      <c r="CBN3" s="98"/>
      <c r="CBO3" s="98"/>
      <c r="CBP3" s="98"/>
      <c r="CCA3" s="97"/>
      <c r="CCC3" s="97"/>
      <c r="CCD3" s="97"/>
      <c r="CCE3" s="97"/>
      <c r="CCF3" s="97"/>
      <c r="CDG3" s="97"/>
      <c r="CEC3" s="98"/>
      <c r="CED3" s="98"/>
      <c r="CEE3" s="98"/>
      <c r="CEF3" s="98"/>
      <c r="CEG3" s="98"/>
      <c r="CEH3" s="98"/>
      <c r="CEI3" s="98"/>
      <c r="CEJ3" s="98"/>
      <c r="CEU3" s="97"/>
      <c r="CEW3" s="97"/>
      <c r="CEX3" s="97"/>
      <c r="CEY3" s="97"/>
      <c r="CEZ3" s="97"/>
      <c r="CGA3" s="97"/>
      <c r="CGW3" s="98"/>
      <c r="CGX3" s="98"/>
      <c r="CGY3" s="98"/>
      <c r="CGZ3" s="98"/>
      <c r="CHA3" s="98"/>
      <c r="CHB3" s="98"/>
      <c r="CHC3" s="98"/>
      <c r="CHD3" s="98"/>
      <c r="CHO3" s="97"/>
      <c r="CHQ3" s="97"/>
      <c r="CHR3" s="97"/>
      <c r="CHS3" s="97"/>
      <c r="CHT3" s="97"/>
      <c r="CIU3" s="97"/>
      <c r="CJQ3" s="98"/>
      <c r="CJR3" s="98"/>
      <c r="CJS3" s="98"/>
      <c r="CJT3" s="98"/>
      <c r="CJU3" s="98"/>
      <c r="CJV3" s="98"/>
      <c r="CJW3" s="98"/>
      <c r="CJX3" s="98"/>
      <c r="CKI3" s="97"/>
      <c r="CKK3" s="97"/>
      <c r="CKL3" s="97"/>
      <c r="CKM3" s="97"/>
      <c r="CKN3" s="97"/>
      <c r="CLO3" s="97"/>
      <c r="CMK3" s="98"/>
      <c r="CML3" s="98"/>
      <c r="CMM3" s="98"/>
      <c r="CMN3" s="98"/>
      <c r="CMO3" s="98"/>
      <c r="CMP3" s="98"/>
      <c r="CMQ3" s="98"/>
      <c r="CMR3" s="98"/>
      <c r="CNC3" s="97"/>
      <c r="CNE3" s="97"/>
      <c r="CNF3" s="97"/>
      <c r="CNG3" s="97"/>
      <c r="CNH3" s="97"/>
      <c r="COI3" s="97"/>
      <c r="CPE3" s="98"/>
      <c r="CPF3" s="98"/>
      <c r="CPG3" s="98"/>
      <c r="CPH3" s="98"/>
      <c r="CPI3" s="98"/>
      <c r="CPJ3" s="98"/>
      <c r="CPK3" s="98"/>
      <c r="CPL3" s="98"/>
      <c r="CPW3" s="97"/>
      <c r="CPY3" s="97"/>
      <c r="CPZ3" s="97"/>
      <c r="CQA3" s="97"/>
      <c r="CQB3" s="97"/>
      <c r="CRC3" s="97"/>
      <c r="CRY3" s="98"/>
      <c r="CRZ3" s="98"/>
      <c r="CSA3" s="98"/>
      <c r="CSB3" s="98"/>
      <c r="CSC3" s="98"/>
      <c r="CSD3" s="98"/>
      <c r="CSE3" s="98"/>
      <c r="CSF3" s="98"/>
      <c r="CSQ3" s="97"/>
      <c r="CSS3" s="97"/>
      <c r="CST3" s="97"/>
      <c r="CSU3" s="97"/>
      <c r="CSV3" s="97"/>
      <c r="CTW3" s="97"/>
      <c r="CUS3" s="98"/>
      <c r="CUT3" s="98"/>
      <c r="CUU3" s="98"/>
      <c r="CUV3" s="98"/>
      <c r="CUW3" s="98"/>
      <c r="CUX3" s="98"/>
      <c r="CUY3" s="98"/>
      <c r="CUZ3" s="98"/>
      <c r="CVK3" s="97"/>
      <c r="CVM3" s="97"/>
      <c r="CVN3" s="97"/>
      <c r="CVO3" s="97"/>
      <c r="CVP3" s="97"/>
      <c r="CWQ3" s="97"/>
      <c r="CXM3" s="98"/>
      <c r="CXN3" s="98"/>
      <c r="CXO3" s="98"/>
      <c r="CXP3" s="98"/>
      <c r="CXQ3" s="98"/>
      <c r="CXR3" s="98"/>
      <c r="CXS3" s="98"/>
      <c r="CXT3" s="98"/>
      <c r="CYE3" s="97"/>
      <c r="CYG3" s="97"/>
      <c r="CYH3" s="97"/>
      <c r="CYI3" s="97"/>
      <c r="CYJ3" s="97"/>
      <c r="CZK3" s="97"/>
      <c r="DAG3" s="98"/>
      <c r="DAH3" s="98"/>
      <c r="DAI3" s="98"/>
      <c r="DAJ3" s="98"/>
      <c r="DAK3" s="98"/>
      <c r="DAL3" s="98"/>
      <c r="DAM3" s="98"/>
      <c r="DAN3" s="98"/>
      <c r="DAY3" s="97"/>
      <c r="DBA3" s="97"/>
      <c r="DBB3" s="97"/>
      <c r="DBC3" s="97"/>
      <c r="DBD3" s="97"/>
      <c r="DCE3" s="97"/>
      <c r="DDA3" s="98"/>
      <c r="DDB3" s="98"/>
      <c r="DDC3" s="98"/>
      <c r="DDD3" s="98"/>
      <c r="DDE3" s="98"/>
      <c r="DDF3" s="98"/>
      <c r="DDG3" s="98"/>
      <c r="DDH3" s="98"/>
      <c r="DDS3" s="97"/>
      <c r="DDU3" s="97"/>
      <c r="DDV3" s="97"/>
      <c r="DDW3" s="97"/>
      <c r="DDX3" s="97"/>
      <c r="DEY3" s="97"/>
      <c r="DFU3" s="98"/>
      <c r="DFV3" s="98"/>
      <c r="DFW3" s="98"/>
      <c r="DFX3" s="98"/>
      <c r="DFY3" s="98"/>
      <c r="DFZ3" s="98"/>
      <c r="DGA3" s="98"/>
      <c r="DGB3" s="98"/>
      <c r="DGM3" s="97"/>
      <c r="DGO3" s="97"/>
      <c r="DGP3" s="97"/>
      <c r="DGQ3" s="97"/>
      <c r="DGR3" s="97"/>
      <c r="DHS3" s="97"/>
      <c r="DIO3" s="98"/>
      <c r="DIP3" s="98"/>
      <c r="DIQ3" s="98"/>
      <c r="DIR3" s="98"/>
      <c r="DIS3" s="98"/>
      <c r="DIT3" s="98"/>
      <c r="DIU3" s="98"/>
      <c r="DIV3" s="98"/>
      <c r="DJG3" s="97"/>
      <c r="DJI3" s="97"/>
      <c r="DJJ3" s="97"/>
      <c r="DJK3" s="97"/>
      <c r="DJL3" s="97"/>
      <c r="DKM3" s="97"/>
      <c r="DLI3" s="98"/>
      <c r="DLJ3" s="98"/>
      <c r="DLK3" s="98"/>
      <c r="DLL3" s="98"/>
      <c r="DLM3" s="98"/>
      <c r="DLN3" s="98"/>
      <c r="DLO3" s="98"/>
      <c r="DLP3" s="98"/>
      <c r="DMA3" s="97"/>
      <c r="DMC3" s="97"/>
      <c r="DMD3" s="97"/>
      <c r="DME3" s="97"/>
      <c r="DMF3" s="97"/>
      <c r="DNG3" s="97"/>
      <c r="DOC3" s="98"/>
      <c r="DOD3" s="98"/>
      <c r="DOE3" s="98"/>
      <c r="DOF3" s="98"/>
      <c r="DOG3" s="98"/>
      <c r="DOH3" s="98"/>
      <c r="DOI3" s="98"/>
      <c r="DOJ3" s="98"/>
      <c r="DOU3" s="97"/>
      <c r="DOW3" s="97"/>
      <c r="DOX3" s="97"/>
      <c r="DOY3" s="97"/>
      <c r="DOZ3" s="97"/>
      <c r="DQA3" s="97"/>
      <c r="DQW3" s="98"/>
      <c r="DQX3" s="98"/>
      <c r="DQY3" s="98"/>
      <c r="DQZ3" s="98"/>
      <c r="DRA3" s="98"/>
      <c r="DRB3" s="98"/>
      <c r="DRC3" s="98"/>
      <c r="DRD3" s="98"/>
      <c r="DRO3" s="97"/>
      <c r="DRQ3" s="97"/>
      <c r="DRR3" s="97"/>
      <c r="DRS3" s="97"/>
      <c r="DRT3" s="97"/>
      <c r="DSU3" s="97"/>
      <c r="DTQ3" s="98"/>
      <c r="DTR3" s="98"/>
      <c r="DTS3" s="98"/>
      <c r="DTT3" s="98"/>
      <c r="DTU3" s="98"/>
      <c r="DTV3" s="98"/>
      <c r="DTW3" s="98"/>
      <c r="DTX3" s="98"/>
      <c r="DUI3" s="97"/>
      <c r="DUK3" s="97"/>
      <c r="DUL3" s="97"/>
      <c r="DUM3" s="97"/>
      <c r="DUN3" s="97"/>
      <c r="DVO3" s="97"/>
      <c r="DWK3" s="98"/>
      <c r="DWL3" s="98"/>
      <c r="DWM3" s="98"/>
      <c r="DWN3" s="98"/>
      <c r="DWO3" s="98"/>
      <c r="DWP3" s="98"/>
      <c r="DWQ3" s="98"/>
      <c r="DWR3" s="98"/>
      <c r="DXC3" s="97"/>
      <c r="DXE3" s="97"/>
      <c r="DXF3" s="97"/>
      <c r="DXG3" s="97"/>
      <c r="DXH3" s="97"/>
      <c r="DYI3" s="97"/>
      <c r="DZE3" s="98"/>
      <c r="DZF3" s="98"/>
      <c r="DZG3" s="98"/>
      <c r="DZH3" s="98"/>
      <c r="DZI3" s="98"/>
      <c r="DZJ3" s="98"/>
      <c r="DZK3" s="98"/>
      <c r="DZL3" s="98"/>
      <c r="DZW3" s="97"/>
      <c r="DZY3" s="97"/>
      <c r="DZZ3" s="97"/>
      <c r="EAA3" s="97"/>
      <c r="EAB3" s="97"/>
      <c r="EBC3" s="97"/>
      <c r="EBY3" s="98"/>
      <c r="EBZ3" s="98"/>
      <c r="ECA3" s="98"/>
      <c r="ECB3" s="98"/>
      <c r="ECC3" s="98"/>
      <c r="ECD3" s="98"/>
      <c r="ECE3" s="98"/>
      <c r="ECF3" s="98"/>
      <c r="ECQ3" s="97"/>
      <c r="ECS3" s="97"/>
      <c r="ECT3" s="97"/>
      <c r="ECU3" s="97"/>
      <c r="ECV3" s="97"/>
      <c r="EDW3" s="97"/>
      <c r="EES3" s="98"/>
      <c r="EET3" s="98"/>
      <c r="EEU3" s="98"/>
      <c r="EEV3" s="98"/>
      <c r="EEW3" s="98"/>
      <c r="EEX3" s="98"/>
      <c r="EEY3" s="98"/>
      <c r="EEZ3" s="98"/>
      <c r="EFK3" s="97"/>
      <c r="EFM3" s="97"/>
      <c r="EFN3" s="97"/>
      <c r="EFO3" s="97"/>
      <c r="EFP3" s="97"/>
      <c r="EGQ3" s="97"/>
      <c r="EHM3" s="98"/>
      <c r="EHN3" s="98"/>
      <c r="EHO3" s="98"/>
      <c r="EHP3" s="98"/>
      <c r="EHQ3" s="98"/>
      <c r="EHR3" s="98"/>
      <c r="EHS3" s="98"/>
      <c r="EHT3" s="98"/>
      <c r="EIE3" s="97"/>
      <c r="EIG3" s="97"/>
      <c r="EIH3" s="97"/>
      <c r="EII3" s="97"/>
      <c r="EIJ3" s="97"/>
      <c r="EJK3" s="97"/>
      <c r="EKG3" s="98"/>
      <c r="EKH3" s="98"/>
      <c r="EKI3" s="98"/>
      <c r="EKJ3" s="98"/>
      <c r="EKK3" s="98"/>
      <c r="EKL3" s="98"/>
      <c r="EKM3" s="98"/>
      <c r="EKN3" s="98"/>
      <c r="EKY3" s="97"/>
      <c r="ELA3" s="97"/>
      <c r="ELB3" s="97"/>
      <c r="ELC3" s="97"/>
      <c r="ELD3" s="97"/>
      <c r="EME3" s="97"/>
      <c r="ENA3" s="98"/>
      <c r="ENB3" s="98"/>
      <c r="ENC3" s="98"/>
      <c r="END3" s="98"/>
      <c r="ENE3" s="98"/>
      <c r="ENF3" s="98"/>
      <c r="ENG3" s="98"/>
      <c r="ENH3" s="98"/>
      <c r="ENS3" s="97"/>
      <c r="ENU3" s="97"/>
      <c r="ENV3" s="97"/>
      <c r="ENW3" s="97"/>
      <c r="ENX3" s="97"/>
      <c r="EOY3" s="97"/>
      <c r="EPU3" s="98"/>
      <c r="EPV3" s="98"/>
      <c r="EPW3" s="98"/>
      <c r="EPX3" s="98"/>
      <c r="EPY3" s="98"/>
      <c r="EPZ3" s="98"/>
      <c r="EQA3" s="98"/>
      <c r="EQB3" s="98"/>
      <c r="EQM3" s="97"/>
      <c r="EQO3" s="97"/>
      <c r="EQP3" s="97"/>
      <c r="EQQ3" s="97"/>
      <c r="EQR3" s="97"/>
      <c r="ERS3" s="97"/>
      <c r="ESO3" s="98"/>
      <c r="ESP3" s="98"/>
      <c r="ESQ3" s="98"/>
      <c r="ESR3" s="98"/>
      <c r="ESS3" s="98"/>
      <c r="EST3" s="98"/>
      <c r="ESU3" s="98"/>
      <c r="ESV3" s="98"/>
      <c r="ETG3" s="97"/>
      <c r="ETI3" s="97"/>
      <c r="ETJ3" s="97"/>
      <c r="ETK3" s="97"/>
      <c r="ETL3" s="97"/>
      <c r="EUM3" s="97"/>
      <c r="EVI3" s="98"/>
      <c r="EVJ3" s="98"/>
      <c r="EVK3" s="98"/>
      <c r="EVL3" s="98"/>
      <c r="EVM3" s="98"/>
      <c r="EVN3" s="98"/>
      <c r="EVO3" s="98"/>
      <c r="EVP3" s="98"/>
      <c r="EWA3" s="97"/>
      <c r="EWC3" s="97"/>
      <c r="EWD3" s="97"/>
      <c r="EWE3" s="97"/>
      <c r="EWF3" s="97"/>
      <c r="EXG3" s="97"/>
      <c r="EYC3" s="98"/>
      <c r="EYD3" s="98"/>
      <c r="EYE3" s="98"/>
      <c r="EYF3" s="98"/>
      <c r="EYG3" s="98"/>
      <c r="EYH3" s="98"/>
      <c r="EYI3" s="98"/>
      <c r="EYJ3" s="98"/>
      <c r="EYU3" s="97"/>
      <c r="EYW3" s="97"/>
      <c r="EYX3" s="97"/>
      <c r="EYY3" s="97"/>
      <c r="EYZ3" s="97"/>
      <c r="FAA3" s="97"/>
      <c r="FAW3" s="98"/>
      <c r="FAX3" s="98"/>
      <c r="FAY3" s="98"/>
      <c r="FAZ3" s="98"/>
      <c r="FBA3" s="98"/>
      <c r="FBB3" s="98"/>
      <c r="FBC3" s="98"/>
      <c r="FBD3" s="98"/>
      <c r="FBO3" s="97"/>
      <c r="FBQ3" s="97"/>
      <c r="FBR3" s="97"/>
      <c r="FBS3" s="97"/>
      <c r="FBT3" s="97"/>
      <c r="FCU3" s="97"/>
      <c r="FDQ3" s="98"/>
      <c r="FDR3" s="98"/>
      <c r="FDS3" s="98"/>
      <c r="FDT3" s="98"/>
      <c r="FDU3" s="98"/>
      <c r="FDV3" s="98"/>
      <c r="FDW3" s="98"/>
      <c r="FDX3" s="98"/>
      <c r="FEI3" s="97"/>
      <c r="FEK3" s="97"/>
      <c r="FEL3" s="97"/>
      <c r="FEM3" s="97"/>
      <c r="FEN3" s="97"/>
      <c r="FFO3" s="97"/>
      <c r="FGK3" s="98"/>
      <c r="FGL3" s="98"/>
      <c r="FGM3" s="98"/>
      <c r="FGN3" s="98"/>
      <c r="FGO3" s="98"/>
      <c r="FGP3" s="98"/>
      <c r="FGQ3" s="98"/>
      <c r="FGR3" s="98"/>
      <c r="FHC3" s="97"/>
      <c r="FHE3" s="97"/>
      <c r="FHF3" s="97"/>
      <c r="FHG3" s="97"/>
      <c r="FHH3" s="97"/>
      <c r="FII3" s="97"/>
      <c r="FJE3" s="98"/>
      <c r="FJF3" s="98"/>
      <c r="FJG3" s="98"/>
      <c r="FJH3" s="98"/>
      <c r="FJI3" s="98"/>
      <c r="FJJ3" s="98"/>
      <c r="FJK3" s="98"/>
      <c r="FJL3" s="98"/>
      <c r="FJW3" s="97"/>
      <c r="FJY3" s="97"/>
      <c r="FJZ3" s="97"/>
      <c r="FKA3" s="97"/>
      <c r="FKB3" s="97"/>
      <c r="FLC3" s="97"/>
      <c r="FLY3" s="98"/>
      <c r="FLZ3" s="98"/>
      <c r="FMA3" s="98"/>
      <c r="FMB3" s="98"/>
      <c r="FMC3" s="98"/>
      <c r="FMD3" s="98"/>
      <c r="FME3" s="98"/>
      <c r="FMF3" s="98"/>
      <c r="FMQ3" s="97"/>
      <c r="FMS3" s="97"/>
      <c r="FMT3" s="97"/>
      <c r="FMU3" s="97"/>
      <c r="FMV3" s="97"/>
      <c r="FNW3" s="97"/>
      <c r="FOS3" s="98"/>
      <c r="FOT3" s="98"/>
      <c r="FOU3" s="98"/>
      <c r="FOV3" s="98"/>
      <c r="FOW3" s="98"/>
      <c r="FOX3" s="98"/>
      <c r="FOY3" s="98"/>
      <c r="FOZ3" s="98"/>
      <c r="FPK3" s="97"/>
      <c r="FPM3" s="97"/>
      <c r="FPN3" s="97"/>
      <c r="FPO3" s="97"/>
      <c r="FPP3" s="97"/>
      <c r="FQQ3" s="97"/>
      <c r="FRM3" s="98"/>
      <c r="FRN3" s="98"/>
      <c r="FRO3" s="98"/>
      <c r="FRP3" s="98"/>
      <c r="FRQ3" s="98"/>
      <c r="FRR3" s="98"/>
      <c r="FRS3" s="98"/>
      <c r="FRT3" s="98"/>
      <c r="FSE3" s="97"/>
      <c r="FSG3" s="97"/>
      <c r="FSH3" s="97"/>
      <c r="FSI3" s="97"/>
      <c r="FSJ3" s="97"/>
      <c r="FTK3" s="97"/>
      <c r="FUG3" s="98"/>
      <c r="FUH3" s="98"/>
      <c r="FUI3" s="98"/>
      <c r="FUJ3" s="98"/>
      <c r="FUK3" s="98"/>
      <c r="FUL3" s="98"/>
      <c r="FUM3" s="98"/>
      <c r="FUN3" s="98"/>
      <c r="FUY3" s="97"/>
      <c r="FVA3" s="97"/>
      <c r="FVB3" s="97"/>
      <c r="FVC3" s="97"/>
      <c r="FVD3" s="97"/>
      <c r="FWE3" s="97"/>
      <c r="FXA3" s="98"/>
      <c r="FXB3" s="98"/>
      <c r="FXC3" s="98"/>
      <c r="FXD3" s="98"/>
      <c r="FXE3" s="98"/>
      <c r="FXF3" s="98"/>
      <c r="FXG3" s="98"/>
      <c r="FXH3" s="98"/>
      <c r="FXS3" s="97"/>
      <c r="FXU3" s="97"/>
      <c r="FXV3" s="97"/>
      <c r="FXW3" s="97"/>
      <c r="FXX3" s="97"/>
      <c r="FYY3" s="97"/>
      <c r="FZU3" s="98"/>
      <c r="FZV3" s="98"/>
      <c r="FZW3" s="98"/>
      <c r="FZX3" s="98"/>
      <c r="FZY3" s="98"/>
      <c r="FZZ3" s="98"/>
      <c r="GAA3" s="98"/>
      <c r="GAB3" s="98"/>
      <c r="GAM3" s="97"/>
      <c r="GAO3" s="97"/>
      <c r="GAP3" s="97"/>
      <c r="GAQ3" s="97"/>
      <c r="GAR3" s="97"/>
      <c r="GBS3" s="97"/>
      <c r="GCO3" s="98"/>
      <c r="GCP3" s="98"/>
      <c r="GCQ3" s="98"/>
      <c r="GCR3" s="98"/>
      <c r="GCS3" s="98"/>
      <c r="GCT3" s="98"/>
      <c r="GCU3" s="98"/>
      <c r="GCV3" s="98"/>
      <c r="GDG3" s="97"/>
      <c r="GDI3" s="97"/>
      <c r="GDJ3" s="97"/>
      <c r="GDK3" s="97"/>
      <c r="GDL3" s="97"/>
      <c r="GEM3" s="97"/>
      <c r="GFI3" s="98"/>
      <c r="GFJ3" s="98"/>
      <c r="GFK3" s="98"/>
      <c r="GFL3" s="98"/>
      <c r="GFM3" s="98"/>
      <c r="GFN3" s="98"/>
      <c r="GFO3" s="98"/>
      <c r="GFP3" s="98"/>
      <c r="GGA3" s="97"/>
      <c r="GGC3" s="97"/>
      <c r="GGD3" s="97"/>
      <c r="GGE3" s="97"/>
      <c r="GGF3" s="97"/>
      <c r="GHG3" s="97"/>
      <c r="GIC3" s="98"/>
      <c r="GID3" s="98"/>
      <c r="GIE3" s="98"/>
      <c r="GIF3" s="98"/>
      <c r="GIG3" s="98"/>
      <c r="GIH3" s="98"/>
      <c r="GII3" s="98"/>
      <c r="GIJ3" s="98"/>
      <c r="GIU3" s="97"/>
      <c r="GIW3" s="97"/>
      <c r="GIX3" s="97"/>
      <c r="GIY3" s="97"/>
      <c r="GIZ3" s="97"/>
      <c r="GKA3" s="97"/>
      <c r="GKW3" s="98"/>
      <c r="GKX3" s="98"/>
      <c r="GKY3" s="98"/>
      <c r="GKZ3" s="98"/>
      <c r="GLA3" s="98"/>
      <c r="GLB3" s="98"/>
      <c r="GLC3" s="98"/>
      <c r="GLD3" s="98"/>
      <c r="GLO3" s="97"/>
      <c r="GLQ3" s="97"/>
      <c r="GLR3" s="97"/>
      <c r="GLS3" s="97"/>
      <c r="GLT3" s="97"/>
      <c r="GMU3" s="97"/>
      <c r="GNQ3" s="98"/>
      <c r="GNR3" s="98"/>
      <c r="GNS3" s="98"/>
      <c r="GNT3" s="98"/>
      <c r="GNU3" s="98"/>
      <c r="GNV3" s="98"/>
      <c r="GNW3" s="98"/>
      <c r="GNX3" s="98"/>
      <c r="GOI3" s="97"/>
      <c r="GOK3" s="97"/>
      <c r="GOL3" s="97"/>
      <c r="GOM3" s="97"/>
      <c r="GON3" s="97"/>
      <c r="GPO3" s="97"/>
      <c r="GQK3" s="98"/>
      <c r="GQL3" s="98"/>
      <c r="GQM3" s="98"/>
      <c r="GQN3" s="98"/>
      <c r="GQO3" s="98"/>
      <c r="GQP3" s="98"/>
      <c r="GQQ3" s="98"/>
      <c r="GQR3" s="98"/>
      <c r="GRC3" s="97"/>
      <c r="GRE3" s="97"/>
      <c r="GRF3" s="97"/>
      <c r="GRG3" s="97"/>
      <c r="GRH3" s="97"/>
      <c r="GSI3" s="97"/>
      <c r="GTE3" s="98"/>
      <c r="GTF3" s="98"/>
      <c r="GTG3" s="98"/>
      <c r="GTH3" s="98"/>
      <c r="GTI3" s="98"/>
      <c r="GTJ3" s="98"/>
      <c r="GTK3" s="98"/>
      <c r="GTL3" s="98"/>
      <c r="GTW3" s="97"/>
      <c r="GTY3" s="97"/>
      <c r="GTZ3" s="97"/>
      <c r="GUA3" s="97"/>
      <c r="GUB3" s="97"/>
      <c r="GVC3" s="97"/>
      <c r="GVY3" s="98"/>
      <c r="GVZ3" s="98"/>
      <c r="GWA3" s="98"/>
      <c r="GWB3" s="98"/>
      <c r="GWC3" s="98"/>
      <c r="GWD3" s="98"/>
      <c r="GWE3" s="98"/>
      <c r="GWF3" s="98"/>
      <c r="GWQ3" s="97"/>
      <c r="GWS3" s="97"/>
      <c r="GWT3" s="97"/>
      <c r="GWU3" s="97"/>
      <c r="GWV3" s="97"/>
      <c r="GXW3" s="97"/>
      <c r="GYS3" s="98"/>
      <c r="GYT3" s="98"/>
      <c r="GYU3" s="98"/>
      <c r="GYV3" s="98"/>
      <c r="GYW3" s="98"/>
      <c r="GYX3" s="98"/>
      <c r="GYY3" s="98"/>
      <c r="GYZ3" s="98"/>
      <c r="GZK3" s="97"/>
      <c r="GZM3" s="97"/>
      <c r="GZN3" s="97"/>
      <c r="GZO3" s="97"/>
      <c r="GZP3" s="97"/>
      <c r="HAQ3" s="97"/>
      <c r="HBM3" s="98"/>
      <c r="HBN3" s="98"/>
      <c r="HBO3" s="98"/>
      <c r="HBP3" s="98"/>
      <c r="HBQ3" s="98"/>
      <c r="HBR3" s="98"/>
      <c r="HBS3" s="98"/>
      <c r="HBT3" s="98"/>
      <c r="HCE3" s="97"/>
      <c r="HCG3" s="97"/>
      <c r="HCH3" s="97"/>
      <c r="HCI3" s="97"/>
      <c r="HCJ3" s="97"/>
      <c r="HDK3" s="97"/>
      <c r="HEG3" s="98"/>
      <c r="HEH3" s="98"/>
      <c r="HEI3" s="98"/>
      <c r="HEJ3" s="98"/>
      <c r="HEK3" s="98"/>
      <c r="HEL3" s="98"/>
      <c r="HEM3" s="98"/>
      <c r="HEN3" s="98"/>
      <c r="HEY3" s="97"/>
      <c r="HFA3" s="97"/>
      <c r="HFB3" s="97"/>
      <c r="HFC3" s="97"/>
      <c r="HFD3" s="97"/>
      <c r="HGE3" s="97"/>
      <c r="HHA3" s="98"/>
      <c r="HHB3" s="98"/>
      <c r="HHC3" s="98"/>
      <c r="HHD3" s="98"/>
      <c r="HHE3" s="98"/>
      <c r="HHF3" s="98"/>
      <c r="HHG3" s="98"/>
      <c r="HHH3" s="98"/>
      <c r="HHS3" s="97"/>
      <c r="HHU3" s="97"/>
      <c r="HHV3" s="97"/>
      <c r="HHW3" s="97"/>
      <c r="HHX3" s="97"/>
      <c r="HIY3" s="97"/>
      <c r="HJU3" s="98"/>
      <c r="HJV3" s="98"/>
      <c r="HJW3" s="98"/>
      <c r="HJX3" s="98"/>
      <c r="HJY3" s="98"/>
      <c r="HJZ3" s="98"/>
      <c r="HKA3" s="98"/>
      <c r="HKB3" s="98"/>
      <c r="HKM3" s="97"/>
      <c r="HKO3" s="97"/>
      <c r="HKP3" s="97"/>
      <c r="HKQ3" s="97"/>
      <c r="HKR3" s="97"/>
      <c r="HLS3" s="97"/>
      <c r="HMO3" s="98"/>
      <c r="HMP3" s="98"/>
      <c r="HMQ3" s="98"/>
      <c r="HMR3" s="98"/>
      <c r="HMS3" s="98"/>
      <c r="HMT3" s="98"/>
      <c r="HMU3" s="98"/>
      <c r="HMV3" s="98"/>
      <c r="HNG3" s="97"/>
      <c r="HNI3" s="97"/>
      <c r="HNJ3" s="97"/>
      <c r="HNK3" s="97"/>
      <c r="HNL3" s="97"/>
      <c r="HOM3" s="97"/>
      <c r="HPI3" s="98"/>
      <c r="HPJ3" s="98"/>
      <c r="HPK3" s="98"/>
      <c r="HPL3" s="98"/>
      <c r="HPM3" s="98"/>
      <c r="HPN3" s="98"/>
      <c r="HPO3" s="98"/>
      <c r="HPP3" s="98"/>
      <c r="HQA3" s="97"/>
      <c r="HQC3" s="97"/>
      <c r="HQD3" s="97"/>
      <c r="HQE3" s="97"/>
      <c r="HQF3" s="97"/>
      <c r="HRG3" s="97"/>
      <c r="HSC3" s="98"/>
      <c r="HSD3" s="98"/>
      <c r="HSE3" s="98"/>
      <c r="HSF3" s="98"/>
      <c r="HSG3" s="98"/>
      <c r="HSH3" s="98"/>
      <c r="HSI3" s="98"/>
      <c r="HSJ3" s="98"/>
      <c r="HSU3" s="97"/>
      <c r="HSW3" s="97"/>
      <c r="HSX3" s="97"/>
      <c r="HSY3" s="97"/>
      <c r="HSZ3" s="97"/>
      <c r="HUA3" s="97"/>
      <c r="HUW3" s="98"/>
      <c r="HUX3" s="98"/>
      <c r="HUY3" s="98"/>
      <c r="HUZ3" s="98"/>
      <c r="HVA3" s="98"/>
      <c r="HVB3" s="98"/>
      <c r="HVC3" s="98"/>
      <c r="HVD3" s="98"/>
      <c r="HVO3" s="97"/>
      <c r="HVQ3" s="97"/>
      <c r="HVR3" s="97"/>
      <c r="HVS3" s="97"/>
      <c r="HVT3" s="97"/>
      <c r="HWU3" s="97"/>
      <c r="HXQ3" s="98"/>
      <c r="HXR3" s="98"/>
      <c r="HXS3" s="98"/>
      <c r="HXT3" s="98"/>
      <c r="HXU3" s="98"/>
      <c r="HXV3" s="98"/>
      <c r="HXW3" s="98"/>
      <c r="HXX3" s="98"/>
      <c r="HYI3" s="97"/>
      <c r="HYK3" s="97"/>
      <c r="HYL3" s="97"/>
      <c r="HYM3" s="97"/>
      <c r="HYN3" s="97"/>
      <c r="HZO3" s="97"/>
      <c r="IAK3" s="98"/>
      <c r="IAL3" s="98"/>
      <c r="IAM3" s="98"/>
      <c r="IAN3" s="98"/>
      <c r="IAO3" s="98"/>
      <c r="IAP3" s="98"/>
      <c r="IAQ3" s="98"/>
      <c r="IAR3" s="98"/>
      <c r="IBC3" s="97"/>
      <c r="IBE3" s="97"/>
      <c r="IBF3" s="97"/>
      <c r="IBG3" s="97"/>
      <c r="IBH3" s="97"/>
      <c r="ICI3" s="97"/>
      <c r="IDE3" s="98"/>
      <c r="IDF3" s="98"/>
      <c r="IDG3" s="98"/>
      <c r="IDH3" s="98"/>
      <c r="IDI3" s="98"/>
      <c r="IDJ3" s="98"/>
      <c r="IDK3" s="98"/>
      <c r="IDL3" s="98"/>
      <c r="IDW3" s="97"/>
      <c r="IDY3" s="97"/>
      <c r="IDZ3" s="97"/>
      <c r="IEA3" s="97"/>
      <c r="IEB3" s="97"/>
      <c r="IFC3" s="97"/>
      <c r="IFY3" s="98"/>
      <c r="IFZ3" s="98"/>
      <c r="IGA3" s="98"/>
      <c r="IGB3" s="98"/>
      <c r="IGC3" s="98"/>
      <c r="IGD3" s="98"/>
      <c r="IGE3" s="98"/>
      <c r="IGF3" s="98"/>
      <c r="IGQ3" s="97"/>
      <c r="IGS3" s="97"/>
      <c r="IGT3" s="97"/>
      <c r="IGU3" s="97"/>
      <c r="IGV3" s="97"/>
      <c r="IHW3" s="97"/>
      <c r="IIS3" s="98"/>
      <c r="IIT3" s="98"/>
      <c r="IIU3" s="98"/>
      <c r="IIV3" s="98"/>
      <c r="IIW3" s="98"/>
      <c r="IIX3" s="98"/>
      <c r="IIY3" s="98"/>
      <c r="IIZ3" s="98"/>
      <c r="IJK3" s="97"/>
      <c r="IJM3" s="97"/>
      <c r="IJN3" s="97"/>
      <c r="IJO3" s="97"/>
      <c r="IJP3" s="97"/>
      <c r="IKQ3" s="97"/>
      <c r="ILM3" s="98"/>
      <c r="ILN3" s="98"/>
      <c r="ILO3" s="98"/>
      <c r="ILP3" s="98"/>
      <c r="ILQ3" s="98"/>
      <c r="ILR3" s="98"/>
      <c r="ILS3" s="98"/>
      <c r="ILT3" s="98"/>
      <c r="IME3" s="97"/>
      <c r="IMG3" s="97"/>
      <c r="IMH3" s="97"/>
      <c r="IMI3" s="97"/>
      <c r="IMJ3" s="97"/>
      <c r="INK3" s="97"/>
      <c r="IOG3" s="98"/>
      <c r="IOH3" s="98"/>
      <c r="IOI3" s="98"/>
      <c r="IOJ3" s="98"/>
      <c r="IOK3" s="98"/>
      <c r="IOL3" s="98"/>
      <c r="IOM3" s="98"/>
      <c r="ION3" s="98"/>
      <c r="IOY3" s="97"/>
      <c r="IPA3" s="97"/>
      <c r="IPB3" s="97"/>
      <c r="IPC3" s="97"/>
      <c r="IPD3" s="97"/>
      <c r="IQE3" s="97"/>
      <c r="IRA3" s="98"/>
      <c r="IRB3" s="98"/>
      <c r="IRC3" s="98"/>
      <c r="IRD3" s="98"/>
      <c r="IRE3" s="98"/>
      <c r="IRF3" s="98"/>
      <c r="IRG3" s="98"/>
      <c r="IRH3" s="98"/>
      <c r="IRS3" s="97"/>
      <c r="IRU3" s="97"/>
      <c r="IRV3" s="97"/>
      <c r="IRW3" s="97"/>
      <c r="IRX3" s="97"/>
      <c r="ISY3" s="97"/>
      <c r="ITU3" s="98"/>
      <c r="ITV3" s="98"/>
      <c r="ITW3" s="98"/>
      <c r="ITX3" s="98"/>
      <c r="ITY3" s="98"/>
      <c r="ITZ3" s="98"/>
      <c r="IUA3" s="98"/>
      <c r="IUB3" s="98"/>
      <c r="IUM3" s="97"/>
      <c r="IUO3" s="97"/>
      <c r="IUP3" s="97"/>
      <c r="IUQ3" s="97"/>
      <c r="IUR3" s="97"/>
      <c r="IVS3" s="97"/>
      <c r="IWO3" s="98"/>
      <c r="IWP3" s="98"/>
      <c r="IWQ3" s="98"/>
      <c r="IWR3" s="98"/>
      <c r="IWS3" s="98"/>
      <c r="IWT3" s="98"/>
      <c r="IWU3" s="98"/>
      <c r="IWV3" s="98"/>
      <c r="IXG3" s="97"/>
      <c r="IXI3" s="97"/>
      <c r="IXJ3" s="97"/>
      <c r="IXK3" s="97"/>
      <c r="IXL3" s="97"/>
      <c r="IYM3" s="97"/>
      <c r="IZI3" s="98"/>
      <c r="IZJ3" s="98"/>
      <c r="IZK3" s="98"/>
      <c r="IZL3" s="98"/>
      <c r="IZM3" s="98"/>
      <c r="IZN3" s="98"/>
      <c r="IZO3" s="98"/>
      <c r="IZP3" s="98"/>
      <c r="JAA3" s="97"/>
      <c r="JAC3" s="97"/>
      <c r="JAD3" s="97"/>
      <c r="JAE3" s="97"/>
      <c r="JAF3" s="97"/>
      <c r="JBG3" s="97"/>
      <c r="JCC3" s="98"/>
      <c r="JCD3" s="98"/>
      <c r="JCE3" s="98"/>
      <c r="JCF3" s="98"/>
      <c r="JCG3" s="98"/>
      <c r="JCH3" s="98"/>
      <c r="JCI3" s="98"/>
      <c r="JCJ3" s="98"/>
      <c r="JCU3" s="97"/>
      <c r="JCW3" s="97"/>
      <c r="JCX3" s="97"/>
      <c r="JCY3" s="97"/>
      <c r="JCZ3" s="97"/>
      <c r="JEA3" s="97"/>
      <c r="JEW3" s="98"/>
      <c r="JEX3" s="98"/>
      <c r="JEY3" s="98"/>
      <c r="JEZ3" s="98"/>
      <c r="JFA3" s="98"/>
      <c r="JFB3" s="98"/>
      <c r="JFC3" s="98"/>
      <c r="JFD3" s="98"/>
      <c r="JFO3" s="97"/>
      <c r="JFQ3" s="97"/>
      <c r="JFR3" s="97"/>
      <c r="JFS3" s="97"/>
      <c r="JFT3" s="97"/>
      <c r="JGU3" s="97"/>
      <c r="JHQ3" s="98"/>
      <c r="JHR3" s="98"/>
      <c r="JHS3" s="98"/>
      <c r="JHT3" s="98"/>
      <c r="JHU3" s="98"/>
      <c r="JHV3" s="98"/>
      <c r="JHW3" s="98"/>
      <c r="JHX3" s="98"/>
      <c r="JII3" s="97"/>
      <c r="JIK3" s="97"/>
      <c r="JIL3" s="97"/>
      <c r="JIM3" s="97"/>
      <c r="JIN3" s="97"/>
      <c r="JJO3" s="97"/>
      <c r="JKK3" s="98"/>
      <c r="JKL3" s="98"/>
      <c r="JKM3" s="98"/>
      <c r="JKN3" s="98"/>
      <c r="JKO3" s="98"/>
      <c r="JKP3" s="98"/>
      <c r="JKQ3" s="98"/>
      <c r="JKR3" s="98"/>
      <c r="JLC3" s="97"/>
      <c r="JLE3" s="97"/>
      <c r="JLF3" s="97"/>
      <c r="JLG3" s="97"/>
      <c r="JLH3" s="97"/>
      <c r="JMI3" s="97"/>
      <c r="JNE3" s="98"/>
      <c r="JNF3" s="98"/>
      <c r="JNG3" s="98"/>
      <c r="JNH3" s="98"/>
      <c r="JNI3" s="98"/>
      <c r="JNJ3" s="98"/>
      <c r="JNK3" s="98"/>
      <c r="JNL3" s="98"/>
      <c r="JNW3" s="97"/>
      <c r="JNY3" s="97"/>
      <c r="JNZ3" s="97"/>
      <c r="JOA3" s="97"/>
      <c r="JOB3" s="97"/>
      <c r="JPC3" s="97"/>
      <c r="JPY3" s="98"/>
      <c r="JPZ3" s="98"/>
      <c r="JQA3" s="98"/>
      <c r="JQB3" s="98"/>
      <c r="JQC3" s="98"/>
      <c r="JQD3" s="98"/>
      <c r="JQE3" s="98"/>
      <c r="JQF3" s="98"/>
      <c r="JQQ3" s="97"/>
      <c r="JQS3" s="97"/>
      <c r="JQT3" s="97"/>
      <c r="JQU3" s="97"/>
      <c r="JQV3" s="97"/>
      <c r="JRW3" s="97"/>
      <c r="JSS3" s="98"/>
      <c r="JST3" s="98"/>
      <c r="JSU3" s="98"/>
      <c r="JSV3" s="98"/>
      <c r="JSW3" s="98"/>
      <c r="JSX3" s="98"/>
      <c r="JSY3" s="98"/>
      <c r="JSZ3" s="98"/>
      <c r="JTK3" s="97"/>
      <c r="JTM3" s="97"/>
      <c r="JTN3" s="97"/>
      <c r="JTO3" s="97"/>
      <c r="JTP3" s="97"/>
      <c r="JUQ3" s="97"/>
      <c r="JVG3" s="96">
        <v>1</v>
      </c>
      <c r="JVH3" s="96" t="str">
        <f>'Dummy Table1'!JST14</f>
        <v>Iraq</v>
      </c>
      <c r="JVI3" s="96">
        <f>IF(AND('Dummy Table1'!JSV14&lt;&gt;"",'Dummy Table1'!JSX14&lt;&gt;""),'Dummy Table1'!JSV14,"")</f>
        <v>0</v>
      </c>
      <c r="JVJ3" s="96">
        <f>IF(AND('Dummy Table1'!JSX14&lt;&gt;"",'Dummy Table1'!JSV14&lt;&gt;""),'Dummy Table1'!JSX14,"")</f>
        <v>0</v>
      </c>
      <c r="JVK3" s="96" t="str">
        <f>'Dummy Table1'!JSZ14</f>
        <v>Denmark</v>
      </c>
    </row>
    <row r="4" spans="1:5120 5123:8131" x14ac:dyDescent="0.2">
      <c r="A4" s="98"/>
      <c r="B4" s="98"/>
      <c r="C4" s="98"/>
      <c r="D4" s="98"/>
      <c r="E4" s="98"/>
      <c r="F4" s="98"/>
      <c r="G4" s="98"/>
      <c r="H4" s="98"/>
      <c r="K4" s="96">
        <f>U4+V4+W4+X4</f>
        <v>1</v>
      </c>
      <c r="L4" s="96" t="str">
        <f>'Dummy Table1'!B14</f>
        <v>Iraq</v>
      </c>
      <c r="M4" s="96">
        <f>SUMIF(AZ$4:AZ$60,L4,BH$4:BH$60)+SUMIF(BD$4:BD$60,L4,BH$4:BH$60)</f>
        <v>0</v>
      </c>
      <c r="N4" s="96">
        <f>SUMIF(BA$4:BA$60,L4,BH$4:BH$60)+SUMIF(BE$4:BE$60,L4,BH$4:BH$60)</f>
        <v>0</v>
      </c>
      <c r="O4" s="96">
        <f>SUMIF(BB$4:BB$60,L4,BH$4:BH$60)+SUMIF(BF$4:BF$60,L4,BH$4:BH$60)</f>
        <v>0</v>
      </c>
      <c r="P4" s="96">
        <f>SUMIF($BP$3:$BP$60,L4,$BQ$3:$BQ$60)+SUMIF($BS$3:$BS$60,L4,$BR$3:$BR$60)</f>
        <v>0</v>
      </c>
      <c r="Q4" s="96">
        <f>SUMIF($BS$3:$BS$60,L4,$BQ$3:$BQ$60)+SUMIF($BP$3:$BP$60,L4,$BR$3:$BR$60)</f>
        <v>0</v>
      </c>
      <c r="R4" s="96">
        <f>P4-Q4+100</f>
        <v>100</v>
      </c>
      <c r="S4" s="97">
        <f>M4*3+N4</f>
        <v>0</v>
      </c>
      <c r="T4" s="96">
        <v>11</v>
      </c>
      <c r="U4" s="96">
        <f>RANK(S4,S$4:S$7)</f>
        <v>1</v>
      </c>
      <c r="V4" s="96">
        <f>SUMPRODUCT((S$4:S$7=S4)*(R$4:R$7&gt;R4))</f>
        <v>0</v>
      </c>
      <c r="W4" s="96">
        <f>SUMPRODUCT((S$4:S$7=S4)*(R$4:R$7=R4)*(P$4:P$7&gt;P4))</f>
        <v>0</v>
      </c>
      <c r="X4" s="96">
        <f>SUMPRODUCT((S$4:S$7=S4)*(R$4:R$7=R4)*(P$4:P$7=P4)*(T$4:T$7&lt;T4))</f>
        <v>0</v>
      </c>
      <c r="Y4" s="100">
        <f>IF(SUM(AQ4:AS7)=0,IF(COUNTIF(AT4:AT7,0)&gt;1,1,AT4+1),AH4)</f>
        <v>1</v>
      </c>
      <c r="Z4" s="96" t="str">
        <f>VLOOKUP(1,K$4:L$7,2,FALSE)</f>
        <v>Iraq</v>
      </c>
      <c r="AA4" s="96">
        <f>SUMIF(L$4:L$60,Z4,P$4:P$60)</f>
        <v>0</v>
      </c>
      <c r="AB4" s="96">
        <f>SUMIF(L$4:L$60,Z4,R$4:R$60)</f>
        <v>100</v>
      </c>
      <c r="AC4" s="97">
        <f>SUMIF($L$4:$L$60,$Z4,S$4:S$60)</f>
        <v>0</v>
      </c>
      <c r="AD4" s="96">
        <f>SUMIF($L$4:$L$60,$Z4,K$4:K$60)</f>
        <v>1</v>
      </c>
      <c r="AE4" s="96">
        <f t="shared" ref="AE4:AF7" si="0">SUMIF($L$4:$L$60,$Z4,V$4:V$60)</f>
        <v>0</v>
      </c>
      <c r="AF4" s="96">
        <f t="shared" si="0"/>
        <v>0</v>
      </c>
      <c r="AG4" s="96">
        <f>SUMIF($L$4:$L$60,$Z4,T$4:T$60)</f>
        <v>11</v>
      </c>
      <c r="AH4" s="96">
        <f>IF(AI4=0,AD4,AD4+AQ4+AR4+AS4+AT4)</f>
        <v>1</v>
      </c>
      <c r="AI4" s="96" t="str">
        <f>IF(AND(AC4=AC5,AB4=AB5,AA4=AA5),Z4,0)</f>
        <v>Iraq</v>
      </c>
      <c r="AJ4" s="96">
        <f>SUMIF($BI$4:$BI$60,$AI4,$BH$4:$BH$60)+SUMIF($BL$4:$BL$60,$AI4,$BH$4:$BH$60)</f>
        <v>0</v>
      </c>
      <c r="AK4" s="96">
        <f>SUMIF($BJ$4:$BJ$60,$AI4,$BH$4:$BH$60)+SUMIF($BM$4:$BM$60,$AI4,$BH$4:$BH$60)</f>
        <v>0</v>
      </c>
      <c r="AL4" s="96">
        <f>SUMIF($BK$4:$BK$60,$AI4,$BH$4:$BH$60)+SUMIF($BN$4:$BN$60,$AI4,$BH$4:$BH$60)</f>
        <v>0</v>
      </c>
      <c r="AM4" s="96">
        <f>SUMIF(BI$4:BI$60,AI4,BC$4:BC$60)+SUMIF(BL$4:BL$60,AI4,BG$4:BG$60)+SUMIF(BJ$4:BJ$60,AI4,BC$4:BC$60)+SUMIF(BM$4:BM$60,AI4,BG$4:BG$60)</f>
        <v>0</v>
      </c>
      <c r="AN4" s="96">
        <f>SUMIF(BK$4:BK$60,AI4,BC$4:BC$60)+SUMIF(BN$4:BN$60,AI4,BG$4:BG$60)+SUMIF(BJ$4:BJ$60,AI4,BC$4:BC$60)+SUMIF(BM$4:BM$60,AI4,BG$4:BG$60)</f>
        <v>0</v>
      </c>
      <c r="AO4" s="96">
        <f>AM4-AN4+100</f>
        <v>100</v>
      </c>
      <c r="AP4" s="97">
        <f>IF(AI4&lt;&gt;0,AJ4*3+AK4,"")</f>
        <v>0</v>
      </c>
      <c r="AQ4" s="96">
        <f>IF(AI4&lt;&gt;0,RANK(AP4,AP$4:AP$7)-1,5)</f>
        <v>0</v>
      </c>
      <c r="AR4" s="96">
        <f>IF(AI4&lt;&gt;0,SUMPRODUCT((AP$4:AP$7=AP4)*(AO$4:AO$7&gt;AO4)),5)</f>
        <v>0</v>
      </c>
      <c r="AS4" s="96">
        <f>IF(AI4&lt;&gt;0,SUMPRODUCT(($AP$4:$AP$7=AP4)*($AO$4:$AO$7=AO4)*($AM$4:$AM$7&gt;AM4)),5)</f>
        <v>0</v>
      </c>
      <c r="AT4" s="96">
        <f>IF(AI4&lt;&gt;0,SUMPRODUCT(($AP4:$AP7=AP4)*($AO4:$AO7=AO4)*($AM4:$AM7=AM4)*($AU4:$AU7&lt;AU4)),5)</f>
        <v>0</v>
      </c>
      <c r="AU4" s="96">
        <v>0</v>
      </c>
      <c r="AV4" s="96">
        <f>IF(AI4&lt;&gt;0,IF(SUM(AQ4:AS4)=SUM(AQ5:AS5),1,0),0)</f>
        <v>1</v>
      </c>
      <c r="AW4" s="96">
        <f>IF(AX4&lt;&gt;0,1,0)</f>
        <v>1</v>
      </c>
      <c r="AX4" s="96" t="str">
        <f>IF(AV4=1,AI4,0)</f>
        <v>Iraq</v>
      </c>
      <c r="AY4" s="96">
        <v>1</v>
      </c>
      <c r="AZ4" s="96" t="str">
        <f>IF(AND('Dummy Table1'!D14&lt;&gt;"",'Dummy Table1'!F14&lt;&gt;""),IF('Dummy Table1'!D14&gt;'Dummy Table1'!F14,'Dummy Table1'!B14,""),"")</f>
        <v/>
      </c>
      <c r="BA4" s="96" t="str">
        <f>IF(AND('Dummy Table1'!D14&lt;&gt;"",'Dummy Table1'!F14&lt;&gt;""),IF('Dummy Table1'!D14='Dummy Table1'!F14,'Dummy Table1'!B14,""),"")</f>
        <v/>
      </c>
      <c r="BB4" s="96" t="str">
        <f>IF(AND('Dummy Table1'!D14&lt;&gt;"",'Dummy Table1'!F14&lt;&gt;""),IF('Dummy Table1'!D14&gt;'Dummy Table1'!F14,'Dummy Table1'!H14,""),"")</f>
        <v/>
      </c>
      <c r="BC4" s="96">
        <f>IF(AND('Dummy Table1'!D14&lt;&gt;"",'Dummy Table1'!F14&lt;&gt;""),'Dummy Table1'!D14,0)</f>
        <v>0</v>
      </c>
      <c r="BD4" s="96" t="str">
        <f>IF(AND('Dummy Table1'!D14&lt;&gt;"",'Dummy Table1'!F14&lt;&gt;""),IF('Dummy Table1'!D14&lt;'Dummy Table1'!F14,'Dummy Table1'!H14,""),"")</f>
        <v/>
      </c>
      <c r="BE4" s="96" t="str">
        <f>IF(AND('Dummy Table1'!D14&lt;&gt;"",'Dummy Table1'!F14&lt;&gt;""),IF('Dummy Table1'!D14='Dummy Table1'!F14,'Dummy Table1'!H14,""),"")</f>
        <v/>
      </c>
      <c r="BF4" s="96" t="str">
        <f>IF(AND('Dummy Table1'!D14&lt;&gt;"",'Dummy Table1'!F14&lt;&gt;""),IF('Dummy Table1'!D14&lt;'Dummy Table1'!F14,'Dummy Table1'!B14,""),"")</f>
        <v/>
      </c>
      <c r="BG4" s="96">
        <f>IF(AND('Dummy Table1'!D14&lt;&gt;"",'Dummy Table1'!F14&lt;&gt;""),'Dummy Table1'!F14,0)</f>
        <v>0</v>
      </c>
      <c r="BH4" s="96">
        <v>1</v>
      </c>
      <c r="BI4" s="96" t="str">
        <f t="shared" ref="BI4:BI27" si="1">IF(AND(COUNTIF($AI$4:$AI$60,AZ4)=1,COUNTIF($AI$4:$AI$60,BB4)=1),AZ4,"")</f>
        <v/>
      </c>
      <c r="BJ4" s="96" t="str">
        <f t="shared" ref="BJ4:BJ27" si="2">IF(AND(COUNTIF($AI$4:$AI$60,BA4)=1,COUNTIF($AI$4:$AI$60,BE4)=1),BA4,"")</f>
        <v/>
      </c>
      <c r="BK4" s="96" t="str">
        <f t="shared" ref="BK4:BK27" si="3">IF(AND(COUNTIF($AI$4:$AI$60,BB4)=1,COUNTIF($AI$4:$AI$60,AZ4)=1),BB4,"")</f>
        <v/>
      </c>
      <c r="BL4" s="96" t="str">
        <f t="shared" ref="BL4:BL27" si="4">IF(AND(COUNTIF($AI$4:$AI$60,BD4)=1,COUNTIF($AI$4:$AI$60,BF4)=1),BD4,"")</f>
        <v/>
      </c>
      <c r="BM4" s="96" t="str">
        <f t="shared" ref="BM4:BM27" si="5">IF(AND(COUNTIF($AI$4:$AI$60,BE4)=1,COUNTIF($AI$4:$AI$60,BA4)=1),BE4,"")</f>
        <v/>
      </c>
      <c r="BN4" s="96" t="str">
        <f t="shared" ref="BN4:BN27" si="6">IF(AND(COUNTIF($AI$4:$AI$60,BF4)=1,COUNTIF($AI$4:$AI$60,BD4)=1),BF4,"")</f>
        <v/>
      </c>
      <c r="BO4" s="96">
        <v>2</v>
      </c>
      <c r="BP4" s="96" t="str">
        <f>'Dummy Table1'!B15</f>
        <v>Honduras</v>
      </c>
      <c r="BQ4" s="96" t="str">
        <f>IF(AND('Dummy Table1'!D15&lt;&gt;"",'Dummy Table1'!F15&lt;&gt;""),'Dummy Table1'!D15,"")</f>
        <v/>
      </c>
      <c r="BR4" s="96" t="str">
        <f>IF(AND('Dummy Table1'!F15&lt;&gt;"",'Dummy Table1'!D15&lt;&gt;""),'Dummy Table1'!F15,"")</f>
        <v/>
      </c>
      <c r="BS4" s="96" t="str">
        <f>'Dummy Table1'!H15</f>
        <v>Algeria</v>
      </c>
      <c r="BU4" s="98"/>
      <c r="BV4" s="98"/>
      <c r="BW4" s="98"/>
      <c r="BX4" s="98"/>
      <c r="BY4" s="98"/>
      <c r="BZ4" s="98"/>
      <c r="CA4" s="98"/>
      <c r="CB4" s="98"/>
      <c r="CM4" s="97"/>
      <c r="CS4" s="100"/>
      <c r="CW4" s="97"/>
      <c r="DJ4" s="97"/>
      <c r="EO4" s="98"/>
      <c r="EP4" s="98"/>
      <c r="EQ4" s="98"/>
      <c r="ER4" s="98"/>
      <c r="ES4" s="98"/>
      <c r="ET4" s="98"/>
      <c r="EU4" s="98"/>
      <c r="EV4" s="98"/>
      <c r="FG4" s="97"/>
      <c r="FM4" s="100"/>
      <c r="FQ4" s="97"/>
      <c r="GD4" s="97"/>
      <c r="HI4" s="98"/>
      <c r="HJ4" s="98"/>
      <c r="HK4" s="98"/>
      <c r="HL4" s="98"/>
      <c r="HM4" s="98"/>
      <c r="HN4" s="98"/>
      <c r="HO4" s="98"/>
      <c r="HP4" s="98"/>
      <c r="IA4" s="97"/>
      <c r="IG4" s="100"/>
      <c r="IK4" s="97"/>
      <c r="IX4" s="97"/>
      <c r="KC4" s="98"/>
      <c r="KD4" s="98"/>
      <c r="KE4" s="98"/>
      <c r="KF4" s="98"/>
      <c r="KG4" s="98"/>
      <c r="KH4" s="98"/>
      <c r="KI4" s="98"/>
      <c r="KJ4" s="98"/>
      <c r="KU4" s="97"/>
      <c r="LA4" s="100"/>
      <c r="LE4" s="97"/>
      <c r="LR4" s="97"/>
      <c r="MW4" s="98"/>
      <c r="MX4" s="98"/>
      <c r="MY4" s="98"/>
      <c r="MZ4" s="98"/>
      <c r="NA4" s="98"/>
      <c r="NB4" s="98"/>
      <c r="NC4" s="98"/>
      <c r="ND4" s="98"/>
      <c r="NO4" s="97"/>
      <c r="NU4" s="100"/>
      <c r="NY4" s="97"/>
      <c r="OL4" s="97"/>
      <c r="PQ4" s="98"/>
      <c r="PR4" s="98"/>
      <c r="PS4" s="98"/>
      <c r="PT4" s="98"/>
      <c r="PU4" s="98"/>
      <c r="PV4" s="98"/>
      <c r="PW4" s="98"/>
      <c r="PX4" s="98"/>
      <c r="QI4" s="97"/>
      <c r="QO4" s="100"/>
      <c r="QS4" s="97"/>
      <c r="RF4" s="97"/>
      <c r="SK4" s="98"/>
      <c r="SL4" s="98"/>
      <c r="SM4" s="98"/>
      <c r="SN4" s="98"/>
      <c r="SO4" s="98"/>
      <c r="SP4" s="98"/>
      <c r="SQ4" s="98"/>
      <c r="SR4" s="98"/>
      <c r="TC4" s="97"/>
      <c r="TI4" s="100"/>
      <c r="TM4" s="97"/>
      <c r="TZ4" s="97"/>
      <c r="VE4" s="98"/>
      <c r="VF4" s="98"/>
      <c r="VG4" s="98"/>
      <c r="VH4" s="98"/>
      <c r="VI4" s="98"/>
      <c r="VJ4" s="98"/>
      <c r="VK4" s="98"/>
      <c r="VL4" s="98"/>
      <c r="VW4" s="97"/>
      <c r="WC4" s="100"/>
      <c r="WG4" s="97"/>
      <c r="WT4" s="97"/>
      <c r="XY4" s="98"/>
      <c r="XZ4" s="98"/>
      <c r="YA4" s="98"/>
      <c r="YB4" s="98"/>
      <c r="YC4" s="98"/>
      <c r="YD4" s="98"/>
      <c r="YE4" s="98"/>
      <c r="YF4" s="98"/>
      <c r="YQ4" s="97"/>
      <c r="YW4" s="100"/>
      <c r="ZA4" s="97"/>
      <c r="ZN4" s="97"/>
      <c r="AAS4" s="98"/>
      <c r="AAT4" s="98"/>
      <c r="AAU4" s="98"/>
      <c r="AAV4" s="98"/>
      <c r="AAW4" s="98"/>
      <c r="AAX4" s="98"/>
      <c r="AAY4" s="98"/>
      <c r="AAZ4" s="98"/>
      <c r="ABK4" s="97"/>
      <c r="ABQ4" s="100"/>
      <c r="ABU4" s="97"/>
      <c r="ACH4" s="97"/>
      <c r="ADM4" s="98"/>
      <c r="ADN4" s="98"/>
      <c r="ADO4" s="98"/>
      <c r="ADP4" s="98"/>
      <c r="ADQ4" s="98"/>
      <c r="ADR4" s="98"/>
      <c r="ADS4" s="98"/>
      <c r="ADT4" s="98"/>
      <c r="AEE4" s="97"/>
      <c r="AEK4" s="100"/>
      <c r="AEO4" s="97"/>
      <c r="AFB4" s="97"/>
      <c r="AGG4" s="98"/>
      <c r="AGH4" s="98"/>
      <c r="AGI4" s="98"/>
      <c r="AGJ4" s="98"/>
      <c r="AGK4" s="98"/>
      <c r="AGL4" s="98"/>
      <c r="AGM4" s="98"/>
      <c r="AGN4" s="98"/>
      <c r="AGY4" s="97"/>
      <c r="AHE4" s="100"/>
      <c r="AHI4" s="97"/>
      <c r="AHV4" s="97"/>
      <c r="AJA4" s="98"/>
      <c r="AJB4" s="98"/>
      <c r="AJC4" s="98"/>
      <c r="AJD4" s="98"/>
      <c r="AJE4" s="98"/>
      <c r="AJF4" s="98"/>
      <c r="AJG4" s="98"/>
      <c r="AJH4" s="98"/>
      <c r="AJS4" s="97"/>
      <c r="AJY4" s="100"/>
      <c r="AKC4" s="97"/>
      <c r="AKP4" s="97"/>
      <c r="ALU4" s="98"/>
      <c r="ALV4" s="98"/>
      <c r="ALW4" s="98"/>
      <c r="ALX4" s="98"/>
      <c r="ALY4" s="98"/>
      <c r="ALZ4" s="98"/>
      <c r="AMA4" s="98"/>
      <c r="AMB4" s="98"/>
      <c r="AMM4" s="97"/>
      <c r="AMS4" s="100"/>
      <c r="AMW4" s="97"/>
      <c r="ANJ4" s="97"/>
      <c r="AOO4" s="98"/>
      <c r="AOP4" s="98"/>
      <c r="AOQ4" s="98"/>
      <c r="AOR4" s="98"/>
      <c r="AOS4" s="98"/>
      <c r="AOT4" s="98"/>
      <c r="AOU4" s="98"/>
      <c r="AOV4" s="98"/>
      <c r="APG4" s="97"/>
      <c r="APM4" s="100"/>
      <c r="APQ4" s="97"/>
      <c r="AQD4" s="97"/>
      <c r="ARI4" s="98"/>
      <c r="ARJ4" s="98"/>
      <c r="ARK4" s="98"/>
      <c r="ARL4" s="98"/>
      <c r="ARM4" s="98"/>
      <c r="ARN4" s="98"/>
      <c r="ARO4" s="98"/>
      <c r="ARP4" s="98"/>
      <c r="ASA4" s="97"/>
      <c r="ASG4" s="100"/>
      <c r="ASK4" s="97"/>
      <c r="ASX4" s="97"/>
      <c r="AUC4" s="98"/>
      <c r="AUD4" s="98"/>
      <c r="AUE4" s="98"/>
      <c r="AUF4" s="98"/>
      <c r="AUG4" s="98"/>
      <c r="AUH4" s="98"/>
      <c r="AUI4" s="98"/>
      <c r="AUJ4" s="98"/>
      <c r="AUU4" s="97"/>
      <c r="AVA4" s="100"/>
      <c r="AVE4" s="97"/>
      <c r="AVR4" s="97"/>
      <c r="AWW4" s="98"/>
      <c r="AWX4" s="98"/>
      <c r="AWY4" s="98"/>
      <c r="AWZ4" s="98"/>
      <c r="AXA4" s="98"/>
      <c r="AXB4" s="98"/>
      <c r="AXC4" s="98"/>
      <c r="AXD4" s="98"/>
      <c r="AXO4" s="97"/>
      <c r="AXU4" s="100"/>
      <c r="AXY4" s="97"/>
      <c r="AYL4" s="97"/>
      <c r="AZQ4" s="98"/>
      <c r="AZR4" s="98"/>
      <c r="AZS4" s="98"/>
      <c r="AZT4" s="98"/>
      <c r="AZU4" s="98"/>
      <c r="AZV4" s="98"/>
      <c r="AZW4" s="98"/>
      <c r="AZX4" s="98"/>
      <c r="BAI4" s="97"/>
      <c r="BAO4" s="100"/>
      <c r="BAS4" s="97"/>
      <c r="BBF4" s="97"/>
      <c r="BCK4" s="98"/>
      <c r="BCL4" s="98"/>
      <c r="BCM4" s="98"/>
      <c r="BCN4" s="98"/>
      <c r="BCO4" s="98"/>
      <c r="BCP4" s="98"/>
      <c r="BCQ4" s="98"/>
      <c r="BCR4" s="98"/>
      <c r="BDC4" s="97"/>
      <c r="BDI4" s="100"/>
      <c r="BDM4" s="97"/>
      <c r="BDZ4" s="97"/>
      <c r="BFE4" s="98"/>
      <c r="BFF4" s="98"/>
      <c r="BFG4" s="98"/>
      <c r="BFH4" s="98"/>
      <c r="BFI4" s="98"/>
      <c r="BFJ4" s="98"/>
      <c r="BFK4" s="98"/>
      <c r="BFL4" s="98"/>
      <c r="BFW4" s="97"/>
      <c r="BGC4" s="100"/>
      <c r="BGG4" s="97"/>
      <c r="BGT4" s="97"/>
      <c r="BHY4" s="98"/>
      <c r="BHZ4" s="98"/>
      <c r="BIA4" s="98"/>
      <c r="BIB4" s="98"/>
      <c r="BIC4" s="98"/>
      <c r="BID4" s="98"/>
      <c r="BIE4" s="98"/>
      <c r="BIF4" s="98"/>
      <c r="BIQ4" s="97"/>
      <c r="BIW4" s="100"/>
      <c r="BJA4" s="97"/>
      <c r="BJN4" s="97"/>
      <c r="BKS4" s="98"/>
      <c r="BKT4" s="98"/>
      <c r="BKU4" s="98"/>
      <c r="BKV4" s="98"/>
      <c r="BKW4" s="98"/>
      <c r="BKX4" s="98"/>
      <c r="BKY4" s="98"/>
      <c r="BKZ4" s="98"/>
      <c r="BLK4" s="97"/>
      <c r="BLQ4" s="100"/>
      <c r="BLU4" s="97"/>
      <c r="BMH4" s="97"/>
      <c r="BNM4" s="98"/>
      <c r="BNN4" s="98"/>
      <c r="BNO4" s="98"/>
      <c r="BNP4" s="98"/>
      <c r="BNQ4" s="98"/>
      <c r="BNR4" s="98"/>
      <c r="BNS4" s="98"/>
      <c r="BNT4" s="98"/>
      <c r="BOE4" s="97"/>
      <c r="BOK4" s="100"/>
      <c r="BOO4" s="97"/>
      <c r="BPB4" s="97"/>
      <c r="BQG4" s="98"/>
      <c r="BQH4" s="98"/>
      <c r="BQI4" s="98"/>
      <c r="BQJ4" s="98"/>
      <c r="BQK4" s="98"/>
      <c r="BQL4" s="98"/>
      <c r="BQM4" s="98"/>
      <c r="BQN4" s="98"/>
      <c r="BQY4" s="97"/>
      <c r="BRE4" s="100"/>
      <c r="BRI4" s="97"/>
      <c r="BRV4" s="97"/>
      <c r="BTA4" s="98"/>
      <c r="BTB4" s="98"/>
      <c r="BTC4" s="98"/>
      <c r="BTD4" s="98"/>
      <c r="BTE4" s="98"/>
      <c r="BTF4" s="98"/>
      <c r="BTG4" s="98"/>
      <c r="BTH4" s="98"/>
      <c r="BTS4" s="97"/>
      <c r="BTY4" s="100"/>
      <c r="BUC4" s="97"/>
      <c r="BUP4" s="97"/>
      <c r="BVU4" s="98"/>
      <c r="BVV4" s="98"/>
      <c r="BVW4" s="98"/>
      <c r="BVX4" s="98"/>
      <c r="BVY4" s="98"/>
      <c r="BVZ4" s="98"/>
      <c r="BWA4" s="98"/>
      <c r="BWB4" s="98"/>
      <c r="BWM4" s="97"/>
      <c r="BWS4" s="100"/>
      <c r="BWW4" s="97"/>
      <c r="BXJ4" s="97"/>
      <c r="BYO4" s="98"/>
      <c r="BYP4" s="98"/>
      <c r="BYQ4" s="98"/>
      <c r="BYR4" s="98"/>
      <c r="BYS4" s="98"/>
      <c r="BYT4" s="98"/>
      <c r="BYU4" s="98"/>
      <c r="BYV4" s="98"/>
      <c r="BZG4" s="97"/>
      <c r="BZM4" s="100"/>
      <c r="BZQ4" s="97"/>
      <c r="CAD4" s="97"/>
      <c r="CBI4" s="98"/>
      <c r="CBJ4" s="98"/>
      <c r="CBK4" s="98"/>
      <c r="CBL4" s="98"/>
      <c r="CBM4" s="98"/>
      <c r="CBN4" s="98"/>
      <c r="CBO4" s="98"/>
      <c r="CBP4" s="98"/>
      <c r="CCA4" s="97"/>
      <c r="CCG4" s="100"/>
      <c r="CCK4" s="97"/>
      <c r="CCX4" s="97"/>
      <c r="CEC4" s="98"/>
      <c r="CED4" s="98"/>
      <c r="CEE4" s="98"/>
      <c r="CEF4" s="98"/>
      <c r="CEG4" s="98"/>
      <c r="CEH4" s="98"/>
      <c r="CEI4" s="98"/>
      <c r="CEJ4" s="98"/>
      <c r="CEU4" s="97"/>
      <c r="CFA4" s="100"/>
      <c r="CFE4" s="97"/>
      <c r="CFR4" s="97"/>
      <c r="CGW4" s="98"/>
      <c r="CGX4" s="98"/>
      <c r="CGY4" s="98"/>
      <c r="CGZ4" s="98"/>
      <c r="CHA4" s="98"/>
      <c r="CHB4" s="98"/>
      <c r="CHC4" s="98"/>
      <c r="CHD4" s="98"/>
      <c r="CHO4" s="97"/>
      <c r="CHU4" s="100"/>
      <c r="CHY4" s="97"/>
      <c r="CIL4" s="97"/>
      <c r="CJQ4" s="98"/>
      <c r="CJR4" s="98"/>
      <c r="CJS4" s="98"/>
      <c r="CJT4" s="98"/>
      <c r="CJU4" s="98"/>
      <c r="CJV4" s="98"/>
      <c r="CJW4" s="98"/>
      <c r="CJX4" s="98"/>
      <c r="CKI4" s="97"/>
      <c r="CKO4" s="100"/>
      <c r="CKS4" s="97"/>
      <c r="CLF4" s="97"/>
      <c r="CMK4" s="98"/>
      <c r="CML4" s="98"/>
      <c r="CMM4" s="98"/>
      <c r="CMN4" s="98"/>
      <c r="CMO4" s="98"/>
      <c r="CMP4" s="98"/>
      <c r="CMQ4" s="98"/>
      <c r="CMR4" s="98"/>
      <c r="CNC4" s="97"/>
      <c r="CNI4" s="100"/>
      <c r="CNM4" s="97"/>
      <c r="CNZ4" s="97"/>
      <c r="CPE4" s="98"/>
      <c r="CPF4" s="98"/>
      <c r="CPG4" s="98"/>
      <c r="CPH4" s="98"/>
      <c r="CPI4" s="98"/>
      <c r="CPJ4" s="98"/>
      <c r="CPK4" s="98"/>
      <c r="CPL4" s="98"/>
      <c r="CPW4" s="97"/>
      <c r="CQC4" s="100"/>
      <c r="CQG4" s="97"/>
      <c r="CQT4" s="97"/>
      <c r="CRY4" s="98"/>
      <c r="CRZ4" s="98"/>
      <c r="CSA4" s="98"/>
      <c r="CSB4" s="98"/>
      <c r="CSC4" s="98"/>
      <c r="CSD4" s="98"/>
      <c r="CSE4" s="98"/>
      <c r="CSF4" s="98"/>
      <c r="CSQ4" s="97"/>
      <c r="CSW4" s="100"/>
      <c r="CTA4" s="97"/>
      <c r="CTN4" s="97"/>
      <c r="CUS4" s="98"/>
      <c r="CUT4" s="98"/>
      <c r="CUU4" s="98"/>
      <c r="CUV4" s="98"/>
      <c r="CUW4" s="98"/>
      <c r="CUX4" s="98"/>
      <c r="CUY4" s="98"/>
      <c r="CUZ4" s="98"/>
      <c r="CVK4" s="97"/>
      <c r="CVQ4" s="100"/>
      <c r="CVU4" s="97"/>
      <c r="CWH4" s="97"/>
      <c r="CXM4" s="98"/>
      <c r="CXN4" s="98"/>
      <c r="CXO4" s="98"/>
      <c r="CXP4" s="98"/>
      <c r="CXQ4" s="98"/>
      <c r="CXR4" s="98"/>
      <c r="CXS4" s="98"/>
      <c r="CXT4" s="98"/>
      <c r="CYE4" s="97"/>
      <c r="CYK4" s="100"/>
      <c r="CYO4" s="97"/>
      <c r="CZB4" s="97"/>
      <c r="DAG4" s="98"/>
      <c r="DAH4" s="98"/>
      <c r="DAI4" s="98"/>
      <c r="DAJ4" s="98"/>
      <c r="DAK4" s="98"/>
      <c r="DAL4" s="98"/>
      <c r="DAM4" s="98"/>
      <c r="DAN4" s="98"/>
      <c r="DAY4" s="97"/>
      <c r="DBE4" s="100"/>
      <c r="DBI4" s="97"/>
      <c r="DBV4" s="97"/>
      <c r="DDA4" s="98"/>
      <c r="DDB4" s="98"/>
      <c r="DDC4" s="98"/>
      <c r="DDD4" s="98"/>
      <c r="DDE4" s="98"/>
      <c r="DDF4" s="98"/>
      <c r="DDG4" s="98"/>
      <c r="DDH4" s="98"/>
      <c r="DDS4" s="97"/>
      <c r="DDY4" s="100"/>
      <c r="DEC4" s="97"/>
      <c r="DEP4" s="97"/>
      <c r="DFU4" s="98"/>
      <c r="DFV4" s="98"/>
      <c r="DFW4" s="98"/>
      <c r="DFX4" s="98"/>
      <c r="DFY4" s="98"/>
      <c r="DFZ4" s="98"/>
      <c r="DGA4" s="98"/>
      <c r="DGB4" s="98"/>
      <c r="DGM4" s="97"/>
      <c r="DGS4" s="100"/>
      <c r="DGW4" s="97"/>
      <c r="DHJ4" s="97"/>
      <c r="DIO4" s="98"/>
      <c r="DIP4" s="98"/>
      <c r="DIQ4" s="98"/>
      <c r="DIR4" s="98"/>
      <c r="DIS4" s="98"/>
      <c r="DIT4" s="98"/>
      <c r="DIU4" s="98"/>
      <c r="DIV4" s="98"/>
      <c r="DJG4" s="97"/>
      <c r="DJM4" s="100"/>
      <c r="DJQ4" s="97"/>
      <c r="DKD4" s="97"/>
      <c r="DLI4" s="98"/>
      <c r="DLJ4" s="98"/>
      <c r="DLK4" s="98"/>
      <c r="DLL4" s="98"/>
      <c r="DLM4" s="98"/>
      <c r="DLN4" s="98"/>
      <c r="DLO4" s="98"/>
      <c r="DLP4" s="98"/>
      <c r="DMA4" s="97"/>
      <c r="DMG4" s="100"/>
      <c r="DMK4" s="97"/>
      <c r="DMX4" s="97"/>
      <c r="DOC4" s="98"/>
      <c r="DOD4" s="98"/>
      <c r="DOE4" s="98"/>
      <c r="DOF4" s="98"/>
      <c r="DOG4" s="98"/>
      <c r="DOH4" s="98"/>
      <c r="DOI4" s="98"/>
      <c r="DOJ4" s="98"/>
      <c r="DOU4" s="97"/>
      <c r="DPA4" s="100"/>
      <c r="DPE4" s="97"/>
      <c r="DPR4" s="97"/>
      <c r="DQW4" s="98"/>
      <c r="DQX4" s="98"/>
      <c r="DQY4" s="98"/>
      <c r="DQZ4" s="98"/>
      <c r="DRA4" s="98"/>
      <c r="DRB4" s="98"/>
      <c r="DRC4" s="98"/>
      <c r="DRD4" s="98"/>
      <c r="DRO4" s="97"/>
      <c r="DRU4" s="100"/>
      <c r="DRY4" s="97"/>
      <c r="DSL4" s="97"/>
      <c r="DTQ4" s="98"/>
      <c r="DTR4" s="98"/>
      <c r="DTS4" s="98"/>
      <c r="DTT4" s="98"/>
      <c r="DTU4" s="98"/>
      <c r="DTV4" s="98"/>
      <c r="DTW4" s="98"/>
      <c r="DTX4" s="98"/>
      <c r="DUI4" s="97"/>
      <c r="DUO4" s="100"/>
      <c r="DUS4" s="97"/>
      <c r="DVF4" s="97"/>
      <c r="DWK4" s="98"/>
      <c r="DWL4" s="98"/>
      <c r="DWM4" s="98"/>
      <c r="DWN4" s="98"/>
      <c r="DWO4" s="98"/>
      <c r="DWP4" s="98"/>
      <c r="DWQ4" s="98"/>
      <c r="DWR4" s="98"/>
      <c r="DXC4" s="97"/>
      <c r="DXI4" s="100"/>
      <c r="DXM4" s="97"/>
      <c r="DXZ4" s="97"/>
      <c r="DZE4" s="98"/>
      <c r="DZF4" s="98"/>
      <c r="DZG4" s="98"/>
      <c r="DZH4" s="98"/>
      <c r="DZI4" s="98"/>
      <c r="DZJ4" s="98"/>
      <c r="DZK4" s="98"/>
      <c r="DZL4" s="98"/>
      <c r="DZW4" s="97"/>
      <c r="EAC4" s="100"/>
      <c r="EAG4" s="97"/>
      <c r="EAT4" s="97"/>
      <c r="EBY4" s="98"/>
      <c r="EBZ4" s="98"/>
      <c r="ECA4" s="98"/>
      <c r="ECB4" s="98"/>
      <c r="ECC4" s="98"/>
      <c r="ECD4" s="98"/>
      <c r="ECE4" s="98"/>
      <c r="ECF4" s="98"/>
      <c r="ECQ4" s="97"/>
      <c r="ECW4" s="100"/>
      <c r="EDA4" s="97"/>
      <c r="EDN4" s="97"/>
      <c r="EES4" s="98"/>
      <c r="EET4" s="98"/>
      <c r="EEU4" s="98"/>
      <c r="EEV4" s="98"/>
      <c r="EEW4" s="98"/>
      <c r="EEX4" s="98"/>
      <c r="EEY4" s="98"/>
      <c r="EEZ4" s="98"/>
      <c r="EFK4" s="97"/>
      <c r="EFQ4" s="100"/>
      <c r="EFU4" s="97"/>
      <c r="EGH4" s="97"/>
      <c r="EHM4" s="98"/>
      <c r="EHN4" s="98"/>
      <c r="EHO4" s="98"/>
      <c r="EHP4" s="98"/>
      <c r="EHQ4" s="98"/>
      <c r="EHR4" s="98"/>
      <c r="EHS4" s="98"/>
      <c r="EHT4" s="98"/>
      <c r="EIE4" s="97"/>
      <c r="EIK4" s="100"/>
      <c r="EIO4" s="97"/>
      <c r="EJB4" s="97"/>
      <c r="EKG4" s="98"/>
      <c r="EKH4" s="98"/>
      <c r="EKI4" s="98"/>
      <c r="EKJ4" s="98"/>
      <c r="EKK4" s="98"/>
      <c r="EKL4" s="98"/>
      <c r="EKM4" s="98"/>
      <c r="EKN4" s="98"/>
      <c r="EKY4" s="97"/>
      <c r="ELE4" s="100"/>
      <c r="ELI4" s="97"/>
      <c r="ELV4" s="97"/>
      <c r="ENA4" s="98"/>
      <c r="ENB4" s="98"/>
      <c r="ENC4" s="98"/>
      <c r="END4" s="98"/>
      <c r="ENE4" s="98"/>
      <c r="ENF4" s="98"/>
      <c r="ENG4" s="98"/>
      <c r="ENH4" s="98"/>
      <c r="ENS4" s="97"/>
      <c r="ENY4" s="100"/>
      <c r="EOC4" s="97"/>
      <c r="EOP4" s="97"/>
      <c r="EPU4" s="98"/>
      <c r="EPV4" s="98"/>
      <c r="EPW4" s="98"/>
      <c r="EPX4" s="98"/>
      <c r="EPY4" s="98"/>
      <c r="EPZ4" s="98"/>
      <c r="EQA4" s="98"/>
      <c r="EQB4" s="98"/>
      <c r="EQM4" s="97"/>
      <c r="EQS4" s="100"/>
      <c r="EQW4" s="97"/>
      <c r="ERJ4" s="97"/>
      <c r="ESO4" s="98"/>
      <c r="ESP4" s="98"/>
      <c r="ESQ4" s="98"/>
      <c r="ESR4" s="98"/>
      <c r="ESS4" s="98"/>
      <c r="EST4" s="98"/>
      <c r="ESU4" s="98"/>
      <c r="ESV4" s="98"/>
      <c r="ETG4" s="97"/>
      <c r="ETM4" s="100"/>
      <c r="ETQ4" s="97"/>
      <c r="EUD4" s="97"/>
      <c r="EVI4" s="98"/>
      <c r="EVJ4" s="98"/>
      <c r="EVK4" s="98"/>
      <c r="EVL4" s="98"/>
      <c r="EVM4" s="98"/>
      <c r="EVN4" s="98"/>
      <c r="EVO4" s="98"/>
      <c r="EVP4" s="98"/>
      <c r="EWA4" s="97"/>
      <c r="EWG4" s="100"/>
      <c r="EWK4" s="97"/>
      <c r="EWX4" s="97"/>
      <c r="EYC4" s="98"/>
      <c r="EYD4" s="98"/>
      <c r="EYE4" s="98"/>
      <c r="EYF4" s="98"/>
      <c r="EYG4" s="98"/>
      <c r="EYH4" s="98"/>
      <c r="EYI4" s="98"/>
      <c r="EYJ4" s="98"/>
      <c r="EYU4" s="97"/>
      <c r="EZA4" s="100"/>
      <c r="EZE4" s="97"/>
      <c r="EZR4" s="97"/>
      <c r="FAW4" s="98"/>
      <c r="FAX4" s="98"/>
      <c r="FAY4" s="98"/>
      <c r="FAZ4" s="98"/>
      <c r="FBA4" s="98"/>
      <c r="FBB4" s="98"/>
      <c r="FBC4" s="98"/>
      <c r="FBD4" s="98"/>
      <c r="FBO4" s="97"/>
      <c r="FBU4" s="100"/>
      <c r="FBY4" s="97"/>
      <c r="FCL4" s="97"/>
      <c r="FDQ4" s="98"/>
      <c r="FDR4" s="98"/>
      <c r="FDS4" s="98"/>
      <c r="FDT4" s="98"/>
      <c r="FDU4" s="98"/>
      <c r="FDV4" s="98"/>
      <c r="FDW4" s="98"/>
      <c r="FDX4" s="98"/>
      <c r="FEI4" s="97"/>
      <c r="FEO4" s="100"/>
      <c r="FES4" s="97"/>
      <c r="FFF4" s="97"/>
      <c r="FGK4" s="98"/>
      <c r="FGL4" s="98"/>
      <c r="FGM4" s="98"/>
      <c r="FGN4" s="98"/>
      <c r="FGO4" s="98"/>
      <c r="FGP4" s="98"/>
      <c r="FGQ4" s="98"/>
      <c r="FGR4" s="98"/>
      <c r="FHC4" s="97"/>
      <c r="FHI4" s="100"/>
      <c r="FHM4" s="97"/>
      <c r="FHZ4" s="97"/>
      <c r="FJE4" s="98"/>
      <c r="FJF4" s="98"/>
      <c r="FJG4" s="98"/>
      <c r="FJH4" s="98"/>
      <c r="FJI4" s="98"/>
      <c r="FJJ4" s="98"/>
      <c r="FJK4" s="98"/>
      <c r="FJL4" s="98"/>
      <c r="FJW4" s="97"/>
      <c r="FKC4" s="100"/>
      <c r="FKG4" s="97"/>
      <c r="FKT4" s="97"/>
      <c r="FLY4" s="98"/>
      <c r="FLZ4" s="98"/>
      <c r="FMA4" s="98"/>
      <c r="FMB4" s="98"/>
      <c r="FMC4" s="98"/>
      <c r="FMD4" s="98"/>
      <c r="FME4" s="98"/>
      <c r="FMF4" s="98"/>
      <c r="FMQ4" s="97"/>
      <c r="FMW4" s="100"/>
      <c r="FNA4" s="97"/>
      <c r="FNN4" s="97"/>
      <c r="FOS4" s="98"/>
      <c r="FOT4" s="98"/>
      <c r="FOU4" s="98"/>
      <c r="FOV4" s="98"/>
      <c r="FOW4" s="98"/>
      <c r="FOX4" s="98"/>
      <c r="FOY4" s="98"/>
      <c r="FOZ4" s="98"/>
      <c r="FPK4" s="97"/>
      <c r="FPQ4" s="100"/>
      <c r="FPU4" s="97"/>
      <c r="FQH4" s="97"/>
      <c r="FRM4" s="98"/>
      <c r="FRN4" s="98"/>
      <c r="FRO4" s="98"/>
      <c r="FRP4" s="98"/>
      <c r="FRQ4" s="98"/>
      <c r="FRR4" s="98"/>
      <c r="FRS4" s="98"/>
      <c r="FRT4" s="98"/>
      <c r="FSE4" s="97"/>
      <c r="FSK4" s="100"/>
      <c r="FSO4" s="97"/>
      <c r="FTB4" s="97"/>
      <c r="FUG4" s="98"/>
      <c r="FUH4" s="98"/>
      <c r="FUI4" s="98"/>
      <c r="FUJ4" s="98"/>
      <c r="FUK4" s="98"/>
      <c r="FUL4" s="98"/>
      <c r="FUM4" s="98"/>
      <c r="FUN4" s="98"/>
      <c r="FUY4" s="97"/>
      <c r="FVE4" s="100"/>
      <c r="FVI4" s="97"/>
      <c r="FVV4" s="97"/>
      <c r="FXA4" s="98"/>
      <c r="FXB4" s="98"/>
      <c r="FXC4" s="98"/>
      <c r="FXD4" s="98"/>
      <c r="FXE4" s="98"/>
      <c r="FXF4" s="98"/>
      <c r="FXG4" s="98"/>
      <c r="FXH4" s="98"/>
      <c r="FXS4" s="97"/>
      <c r="FXY4" s="100"/>
      <c r="FYC4" s="97"/>
      <c r="FYP4" s="97"/>
      <c r="FZU4" s="98"/>
      <c r="FZV4" s="98"/>
      <c r="FZW4" s="98"/>
      <c r="FZX4" s="98"/>
      <c r="FZY4" s="98"/>
      <c r="FZZ4" s="98"/>
      <c r="GAA4" s="98"/>
      <c r="GAB4" s="98"/>
      <c r="GAM4" s="97"/>
      <c r="GAS4" s="100"/>
      <c r="GAW4" s="97"/>
      <c r="GBJ4" s="97"/>
      <c r="GCO4" s="98"/>
      <c r="GCP4" s="98"/>
      <c r="GCQ4" s="98"/>
      <c r="GCR4" s="98"/>
      <c r="GCS4" s="98"/>
      <c r="GCT4" s="98"/>
      <c r="GCU4" s="98"/>
      <c r="GCV4" s="98"/>
      <c r="GDG4" s="97"/>
      <c r="GDM4" s="100"/>
      <c r="GDQ4" s="97"/>
      <c r="GED4" s="97"/>
      <c r="GFI4" s="98"/>
      <c r="GFJ4" s="98"/>
      <c r="GFK4" s="98"/>
      <c r="GFL4" s="98"/>
      <c r="GFM4" s="98"/>
      <c r="GFN4" s="98"/>
      <c r="GFO4" s="98"/>
      <c r="GFP4" s="98"/>
      <c r="GGA4" s="97"/>
      <c r="GGG4" s="100"/>
      <c r="GGK4" s="97"/>
      <c r="GGX4" s="97"/>
      <c r="GIC4" s="98"/>
      <c r="GID4" s="98"/>
      <c r="GIE4" s="98"/>
      <c r="GIF4" s="98"/>
      <c r="GIG4" s="98"/>
      <c r="GIH4" s="98"/>
      <c r="GII4" s="98"/>
      <c r="GIJ4" s="98"/>
      <c r="GIU4" s="97"/>
      <c r="GJA4" s="100"/>
      <c r="GJE4" s="97"/>
      <c r="GJR4" s="97"/>
      <c r="GKW4" s="98"/>
      <c r="GKX4" s="98"/>
      <c r="GKY4" s="98"/>
      <c r="GKZ4" s="98"/>
      <c r="GLA4" s="98"/>
      <c r="GLB4" s="98"/>
      <c r="GLC4" s="98"/>
      <c r="GLD4" s="98"/>
      <c r="GLO4" s="97"/>
      <c r="GLU4" s="100"/>
      <c r="GLY4" s="97"/>
      <c r="GML4" s="97"/>
      <c r="GNQ4" s="98"/>
      <c r="GNR4" s="98"/>
      <c r="GNS4" s="98"/>
      <c r="GNT4" s="98"/>
      <c r="GNU4" s="98"/>
      <c r="GNV4" s="98"/>
      <c r="GNW4" s="98"/>
      <c r="GNX4" s="98"/>
      <c r="GOI4" s="97"/>
      <c r="GOO4" s="100"/>
      <c r="GOS4" s="97"/>
      <c r="GPF4" s="97"/>
      <c r="GQK4" s="98"/>
      <c r="GQL4" s="98"/>
      <c r="GQM4" s="98"/>
      <c r="GQN4" s="98"/>
      <c r="GQO4" s="98"/>
      <c r="GQP4" s="98"/>
      <c r="GQQ4" s="98"/>
      <c r="GQR4" s="98"/>
      <c r="GRC4" s="97"/>
      <c r="GRI4" s="100"/>
      <c r="GRM4" s="97"/>
      <c r="GRZ4" s="97"/>
      <c r="GTE4" s="98"/>
      <c r="GTF4" s="98"/>
      <c r="GTG4" s="98"/>
      <c r="GTH4" s="98"/>
      <c r="GTI4" s="98"/>
      <c r="GTJ4" s="98"/>
      <c r="GTK4" s="98"/>
      <c r="GTL4" s="98"/>
      <c r="GTW4" s="97"/>
      <c r="GUC4" s="100"/>
      <c r="GUG4" s="97"/>
      <c r="GUT4" s="97"/>
      <c r="GVY4" s="98"/>
      <c r="GVZ4" s="98"/>
      <c r="GWA4" s="98"/>
      <c r="GWB4" s="98"/>
      <c r="GWC4" s="98"/>
      <c r="GWD4" s="98"/>
      <c r="GWE4" s="98"/>
      <c r="GWF4" s="98"/>
      <c r="GWQ4" s="97"/>
      <c r="GWW4" s="100"/>
      <c r="GXA4" s="97"/>
      <c r="GXN4" s="97"/>
      <c r="GYS4" s="98"/>
      <c r="GYT4" s="98"/>
      <c r="GYU4" s="98"/>
      <c r="GYV4" s="98"/>
      <c r="GYW4" s="98"/>
      <c r="GYX4" s="98"/>
      <c r="GYY4" s="98"/>
      <c r="GYZ4" s="98"/>
      <c r="GZK4" s="97"/>
      <c r="GZQ4" s="100"/>
      <c r="GZU4" s="97"/>
      <c r="HAH4" s="97"/>
      <c r="HBM4" s="98"/>
      <c r="HBN4" s="98"/>
      <c r="HBO4" s="98"/>
      <c r="HBP4" s="98"/>
      <c r="HBQ4" s="98"/>
      <c r="HBR4" s="98"/>
      <c r="HBS4" s="98"/>
      <c r="HBT4" s="98"/>
      <c r="HCE4" s="97"/>
      <c r="HCK4" s="100"/>
      <c r="HCO4" s="97"/>
      <c r="HDB4" s="97"/>
      <c r="HEG4" s="98"/>
      <c r="HEH4" s="98"/>
      <c r="HEI4" s="98"/>
      <c r="HEJ4" s="98"/>
      <c r="HEK4" s="98"/>
      <c r="HEL4" s="98"/>
      <c r="HEM4" s="98"/>
      <c r="HEN4" s="98"/>
      <c r="HEY4" s="97"/>
      <c r="HFE4" s="100"/>
      <c r="HFI4" s="97"/>
      <c r="HFV4" s="97"/>
      <c r="HHA4" s="98"/>
      <c r="HHB4" s="98"/>
      <c r="HHC4" s="98"/>
      <c r="HHD4" s="98"/>
      <c r="HHE4" s="98"/>
      <c r="HHF4" s="98"/>
      <c r="HHG4" s="98"/>
      <c r="HHH4" s="98"/>
      <c r="HHS4" s="97"/>
      <c r="HHY4" s="100"/>
      <c r="HIC4" s="97"/>
      <c r="HIP4" s="97"/>
      <c r="HJU4" s="98"/>
      <c r="HJV4" s="98"/>
      <c r="HJW4" s="98"/>
      <c r="HJX4" s="98"/>
      <c r="HJY4" s="98"/>
      <c r="HJZ4" s="98"/>
      <c r="HKA4" s="98"/>
      <c r="HKB4" s="98"/>
      <c r="HKM4" s="97"/>
      <c r="HKS4" s="100"/>
      <c r="HKW4" s="97"/>
      <c r="HLJ4" s="97"/>
      <c r="HMO4" s="98"/>
      <c r="HMP4" s="98"/>
      <c r="HMQ4" s="98"/>
      <c r="HMR4" s="98"/>
      <c r="HMS4" s="98"/>
      <c r="HMT4" s="98"/>
      <c r="HMU4" s="98"/>
      <c r="HMV4" s="98"/>
      <c r="HNG4" s="97"/>
      <c r="HNM4" s="100"/>
      <c r="HNQ4" s="97"/>
      <c r="HOD4" s="97"/>
      <c r="HPI4" s="98"/>
      <c r="HPJ4" s="98"/>
      <c r="HPK4" s="98"/>
      <c r="HPL4" s="98"/>
      <c r="HPM4" s="98"/>
      <c r="HPN4" s="98"/>
      <c r="HPO4" s="98"/>
      <c r="HPP4" s="98"/>
      <c r="HQA4" s="97"/>
      <c r="HQG4" s="100"/>
      <c r="HQK4" s="97"/>
      <c r="HQX4" s="97"/>
      <c r="HSC4" s="98"/>
      <c r="HSD4" s="98"/>
      <c r="HSE4" s="98"/>
      <c r="HSF4" s="98"/>
      <c r="HSG4" s="98"/>
      <c r="HSH4" s="98"/>
      <c r="HSI4" s="98"/>
      <c r="HSJ4" s="98"/>
      <c r="HSU4" s="97"/>
      <c r="HTA4" s="100"/>
      <c r="HTE4" s="97"/>
      <c r="HTR4" s="97"/>
      <c r="HUW4" s="98"/>
      <c r="HUX4" s="98"/>
      <c r="HUY4" s="98"/>
      <c r="HUZ4" s="98"/>
      <c r="HVA4" s="98"/>
      <c r="HVB4" s="98"/>
      <c r="HVC4" s="98"/>
      <c r="HVD4" s="98"/>
      <c r="HVO4" s="97"/>
      <c r="HVU4" s="100"/>
      <c r="HVY4" s="97"/>
      <c r="HWL4" s="97"/>
      <c r="HXQ4" s="98"/>
      <c r="HXR4" s="98"/>
      <c r="HXS4" s="98"/>
      <c r="HXT4" s="98"/>
      <c r="HXU4" s="98"/>
      <c r="HXV4" s="98"/>
      <c r="HXW4" s="98"/>
      <c r="HXX4" s="98"/>
      <c r="HYI4" s="97"/>
      <c r="HYO4" s="100"/>
      <c r="HYS4" s="97"/>
      <c r="HZF4" s="97"/>
      <c r="IAK4" s="98"/>
      <c r="IAL4" s="98"/>
      <c r="IAM4" s="98"/>
      <c r="IAN4" s="98"/>
      <c r="IAO4" s="98"/>
      <c r="IAP4" s="98"/>
      <c r="IAQ4" s="98"/>
      <c r="IAR4" s="98"/>
      <c r="IBC4" s="97"/>
      <c r="IBI4" s="100"/>
      <c r="IBM4" s="97"/>
      <c r="IBZ4" s="97"/>
      <c r="IDE4" s="98"/>
      <c r="IDF4" s="98"/>
      <c r="IDG4" s="98"/>
      <c r="IDH4" s="98"/>
      <c r="IDI4" s="98"/>
      <c r="IDJ4" s="98"/>
      <c r="IDK4" s="98"/>
      <c r="IDL4" s="98"/>
      <c r="IDW4" s="97"/>
      <c r="IEC4" s="100"/>
      <c r="IEG4" s="97"/>
      <c r="IET4" s="97"/>
      <c r="IFY4" s="98"/>
      <c r="IFZ4" s="98"/>
      <c r="IGA4" s="98"/>
      <c r="IGB4" s="98"/>
      <c r="IGC4" s="98"/>
      <c r="IGD4" s="98"/>
      <c r="IGE4" s="98"/>
      <c r="IGF4" s="98"/>
      <c r="IGQ4" s="97"/>
      <c r="IGW4" s="100"/>
      <c r="IHA4" s="97"/>
      <c r="IHN4" s="97"/>
      <c r="IIS4" s="98"/>
      <c r="IIT4" s="98"/>
      <c r="IIU4" s="98"/>
      <c r="IIV4" s="98"/>
      <c r="IIW4" s="98"/>
      <c r="IIX4" s="98"/>
      <c r="IIY4" s="98"/>
      <c r="IIZ4" s="98"/>
      <c r="IJK4" s="97"/>
      <c r="IJQ4" s="100"/>
      <c r="IJU4" s="97"/>
      <c r="IKH4" s="97"/>
      <c r="ILM4" s="98"/>
      <c r="ILN4" s="98"/>
      <c r="ILO4" s="98"/>
      <c r="ILP4" s="98"/>
      <c r="ILQ4" s="98"/>
      <c r="ILR4" s="98"/>
      <c r="ILS4" s="98"/>
      <c r="ILT4" s="98"/>
      <c r="IME4" s="97"/>
      <c r="IMK4" s="100"/>
      <c r="IMO4" s="97"/>
      <c r="INB4" s="97"/>
      <c r="IOG4" s="98"/>
      <c r="IOH4" s="98"/>
      <c r="IOI4" s="98"/>
      <c r="IOJ4" s="98"/>
      <c r="IOK4" s="98"/>
      <c r="IOL4" s="98"/>
      <c r="IOM4" s="98"/>
      <c r="ION4" s="98"/>
      <c r="IOY4" s="97"/>
      <c r="IPE4" s="100"/>
      <c r="IPI4" s="97"/>
      <c r="IPV4" s="97"/>
      <c r="IRA4" s="98"/>
      <c r="IRB4" s="98"/>
      <c r="IRC4" s="98"/>
      <c r="IRD4" s="98"/>
      <c r="IRE4" s="98"/>
      <c r="IRF4" s="98"/>
      <c r="IRG4" s="98"/>
      <c r="IRH4" s="98"/>
      <c r="IRS4" s="97"/>
      <c r="IRY4" s="100"/>
      <c r="ISC4" s="97"/>
      <c r="ISP4" s="97"/>
      <c r="ITU4" s="98"/>
      <c r="ITV4" s="98"/>
      <c r="ITW4" s="98"/>
      <c r="ITX4" s="98"/>
      <c r="ITY4" s="98"/>
      <c r="ITZ4" s="98"/>
      <c r="IUA4" s="98"/>
      <c r="IUB4" s="98"/>
      <c r="IUM4" s="97"/>
      <c r="IUS4" s="100"/>
      <c r="IUW4" s="97"/>
      <c r="IVJ4" s="97"/>
      <c r="IWO4" s="98"/>
      <c r="IWP4" s="98"/>
      <c r="IWQ4" s="98"/>
      <c r="IWR4" s="98"/>
      <c r="IWS4" s="98"/>
      <c r="IWT4" s="98"/>
      <c r="IWU4" s="98"/>
      <c r="IWV4" s="98"/>
      <c r="IXG4" s="97"/>
      <c r="IXM4" s="100"/>
      <c r="IXQ4" s="97"/>
      <c r="IYD4" s="97"/>
      <c r="IZI4" s="98"/>
      <c r="IZJ4" s="98"/>
      <c r="IZK4" s="98"/>
      <c r="IZL4" s="98"/>
      <c r="IZM4" s="98"/>
      <c r="IZN4" s="98"/>
      <c r="IZO4" s="98"/>
      <c r="IZP4" s="98"/>
      <c r="JAA4" s="97"/>
      <c r="JAG4" s="100"/>
      <c r="JAK4" s="97"/>
      <c r="JAX4" s="97"/>
      <c r="JCC4" s="98"/>
      <c r="JCD4" s="98"/>
      <c r="JCE4" s="98"/>
      <c r="JCF4" s="98"/>
      <c r="JCG4" s="98"/>
      <c r="JCH4" s="98"/>
      <c r="JCI4" s="98"/>
      <c r="JCJ4" s="98"/>
      <c r="JCU4" s="97"/>
      <c r="JDA4" s="100"/>
      <c r="JDE4" s="97"/>
      <c r="JDR4" s="97"/>
      <c r="JEW4" s="98"/>
      <c r="JEX4" s="98"/>
      <c r="JEY4" s="98"/>
      <c r="JEZ4" s="98"/>
      <c r="JFA4" s="98"/>
      <c r="JFB4" s="98"/>
      <c r="JFC4" s="98"/>
      <c r="JFD4" s="98"/>
      <c r="JFO4" s="97"/>
      <c r="JFU4" s="100"/>
      <c r="JFY4" s="97"/>
      <c r="JGL4" s="97"/>
      <c r="JHQ4" s="98"/>
      <c r="JHR4" s="98"/>
      <c r="JHS4" s="98"/>
      <c r="JHT4" s="98"/>
      <c r="JHU4" s="98"/>
      <c r="JHV4" s="98"/>
      <c r="JHW4" s="98"/>
      <c r="JHX4" s="98"/>
      <c r="JII4" s="97"/>
      <c r="JIO4" s="100"/>
      <c r="JIS4" s="97"/>
      <c r="JJF4" s="97"/>
      <c r="JKK4" s="98"/>
      <c r="JKL4" s="98"/>
      <c r="JKM4" s="98"/>
      <c r="JKN4" s="98"/>
      <c r="JKO4" s="98"/>
      <c r="JKP4" s="98"/>
      <c r="JKQ4" s="98"/>
      <c r="JKR4" s="98"/>
      <c r="JLC4" s="97"/>
      <c r="JLI4" s="100"/>
      <c r="JLM4" s="97"/>
      <c r="JLZ4" s="97"/>
      <c r="JNE4" s="98"/>
      <c r="JNF4" s="98"/>
      <c r="JNG4" s="98"/>
      <c r="JNH4" s="98"/>
      <c r="JNI4" s="98"/>
      <c r="JNJ4" s="98"/>
      <c r="JNK4" s="98"/>
      <c r="JNL4" s="98"/>
      <c r="JNW4" s="97"/>
      <c r="JOC4" s="100"/>
      <c r="JOG4" s="97"/>
      <c r="JOT4" s="97"/>
      <c r="JPY4" s="98"/>
      <c r="JPZ4" s="98"/>
      <c r="JQA4" s="98"/>
      <c r="JQB4" s="98"/>
      <c r="JQC4" s="98"/>
      <c r="JQD4" s="98"/>
      <c r="JQE4" s="98"/>
      <c r="JQF4" s="98"/>
      <c r="JQQ4" s="97"/>
      <c r="JQW4" s="100"/>
      <c r="JRA4" s="97"/>
      <c r="JRN4" s="97"/>
      <c r="JSS4" s="98"/>
      <c r="JST4" s="98"/>
      <c r="JSU4" s="98"/>
      <c r="JSV4" s="98"/>
      <c r="JSW4" s="98"/>
      <c r="JSX4" s="98"/>
      <c r="JSY4" s="98"/>
      <c r="JSZ4" s="98"/>
      <c r="JTC4" s="96">
        <f t="shared" ref="JTC4:JTC7" si="7">JTM4+JTN4+JTO4+JTP4</f>
        <v>1</v>
      </c>
      <c r="JTD4" s="96" t="str">
        <f>'Dummy Table1'!JST14</f>
        <v>Iraq</v>
      </c>
      <c r="JTE4" s="96">
        <f t="shared" ref="JTE4:JTE7" si="8">SUMIF(JUR$4:JUR$60,JTD4,JUZ$4:JUZ$60)+SUMIF(JUV$4:JUV$60,JTD4,JUZ$4:JUZ$60)</f>
        <v>0</v>
      </c>
      <c r="JTF4" s="96">
        <f t="shared" ref="JTF4:JTF7" si="9">SUMIF(JUS$4:JUS$60,JTD4,JUZ$4:JUZ$60)+SUMIF(JUW$4:JUW$60,JTD4,JUZ$4:JUZ$60)</f>
        <v>3</v>
      </c>
      <c r="JTG4" s="96">
        <f t="shared" ref="JTG4:JTG7" si="10">SUMIF(JUT$4:JUT$60,JTD4,JUZ$4:JUZ$60)+SUMIF(JUX$4:JUX$60,JTD4,JUZ$4:JUZ$60)</f>
        <v>0</v>
      </c>
      <c r="JTH4" s="96">
        <f t="shared" ref="JTH4:JTH7" si="11">SUMIF(JVH$3:JVH$60,JTD4,JVI$3:JVI$60)+SUMIF(JVK$3:JVK$60,JTD4,JVJ$3:JVJ$60)</f>
        <v>0</v>
      </c>
      <c r="JTI4" s="96">
        <f t="shared" ref="JTI4:JTI7" si="12">SUMIF(JVK$3:JVK$60,JTD4,JVI$3:JVI$60)+SUMIF(JVH$3:JVH$60,JTD4,JVJ$3:JVJ$60)</f>
        <v>0</v>
      </c>
      <c r="JTJ4" s="96">
        <f t="shared" ref="JTJ4:JTJ7" si="13">JTH4-JTI4+100</f>
        <v>100</v>
      </c>
      <c r="JTK4" s="97">
        <f t="shared" ref="JTK4:JTK7" si="14">JTE4*3+JTF4</f>
        <v>3</v>
      </c>
      <c r="JTL4" s="96">
        <v>11</v>
      </c>
      <c r="JTM4" s="96">
        <f t="shared" ref="JTM4:JTM7" si="15">RANK(JTK4,JTK$4:JTK$7)</f>
        <v>1</v>
      </c>
      <c r="JTN4" s="96">
        <f t="shared" ref="JTN4:JTN7" si="16">SUMPRODUCT((JTK$4:JTK$7=JTK4)*(JTJ$4:JTJ$7&gt;JTJ4))</f>
        <v>0</v>
      </c>
      <c r="JTO4" s="96">
        <f t="shared" ref="JTO4:JTO7" si="17">SUMPRODUCT((JTK$4:JTK$7=JTK4)*(JTJ$4:JTJ$7=JTJ4)*(JTH$4:JTH$7&gt;JTH4))</f>
        <v>0</v>
      </c>
      <c r="JTP4" s="96">
        <f t="shared" ref="JTP4:JTP7" si="18">SUMPRODUCT((JTK$4:JTK$7=JTK4)*(JTJ$4:JTJ$7=JTJ4)*(JTH$4:JTH$7=JTH4)*(JTL$4:JTL$7&lt;JTL4))</f>
        <v>0</v>
      </c>
      <c r="JTQ4" s="100">
        <f t="shared" ref="JTQ4" si="19">IF(SUM(JUI4:JUK7)=0,IF(COUNTIF(JUL4:JUL7,0)&gt;1,1,JUL4+1),JTZ4)</f>
        <v>1</v>
      </c>
      <c r="JTR4" s="96" t="str">
        <f t="shared" ref="JTR4" si="20">VLOOKUP(1,JTC$4:JTD$7,2,FALSE)</f>
        <v>Iraq</v>
      </c>
      <c r="JTS4" s="96">
        <f t="shared" ref="JTS4:JTS7" si="21">SUMIF(JTD$4:JTD$60,JTR4,JTH$4:JTH$60)</f>
        <v>0</v>
      </c>
      <c r="JTT4" s="96">
        <f t="shared" ref="JTT4:JTT7" si="22">SUMIF(JTD$4:JTD$60,JTR4,JTJ$4:JTJ$60)</f>
        <v>100</v>
      </c>
      <c r="JTU4" s="97">
        <f>SUMIF(JTD$4:JTD$60,JTR4,JTK$4:JTK$60)</f>
        <v>3</v>
      </c>
      <c r="JTV4" s="96">
        <f t="shared" ref="JTV4:JTV7" si="23">SUMIF(JTD$4:JTD$60,JTR4,JTC$4:JTC$60)</f>
        <v>1</v>
      </c>
      <c r="JTW4" s="96">
        <f t="shared" ref="JTW4:JTW7" si="24">SUMIF(JTD$4:JTD$60,JTR4,JTN$4:JTN$60)</f>
        <v>0</v>
      </c>
      <c r="JTX4" s="96">
        <f t="shared" ref="JTX4:JTX7" si="25">SUMIF(JTD$4:JTD$60,JTR4,JTO$4:JTO$60)</f>
        <v>0</v>
      </c>
      <c r="JTY4" s="96">
        <f t="shared" ref="JTY4:JTY7" si="26">SUMIF(JTD$4:JTD$60,JTR4,JTL$4:JTL$60)</f>
        <v>11</v>
      </c>
      <c r="JTZ4" s="96">
        <f t="shared" ref="JTZ4:JTZ7" si="27">IF(JUA4=0,JTV4,JTV4+JUI4+JUJ4+JUK4+JUL4)</f>
        <v>1</v>
      </c>
      <c r="JUA4" s="96" t="str">
        <f t="shared" ref="JUA4" si="28">IF(AND(JTU4=JTU5,JTT4=JTT5,JTS4=JTS5),JTR4,0)</f>
        <v>Iraq</v>
      </c>
      <c r="JUB4" s="96">
        <f t="shared" ref="JUB4:JUB7" si="29">SUMIF(JVA$4:JVA$60,JUA4,JUZ$4:JUZ$60)+SUMIF(JVD$4:JVD$60,JUA4,JUZ$4:JUZ$60)</f>
        <v>0</v>
      </c>
      <c r="JUC4" s="96">
        <f t="shared" ref="JUC4:JUC7" si="30">SUMIF(JVB$4:JVB$60,JUA4,JUZ$4:JUZ$60)+SUMIF(JVE$4:JVE$60,JUA4,JUZ$4:JUZ$60)</f>
        <v>3</v>
      </c>
      <c r="JUD4" s="96">
        <f t="shared" ref="JUD4:JUD7" si="31">SUMIF(JVC$4:JVC$60,JUA4,JUZ$4:JUZ$60)+SUMIF(JVF$4:JVF$60,JUA4,JUZ$4:JUZ$60)</f>
        <v>0</v>
      </c>
      <c r="JUE4" s="96">
        <f t="shared" ref="JUE4:JUE7" si="32">SUMIF(JVA$4:JVA$60,JUA4,JUU$4:JUU$60)+SUMIF(JVD$4:JVD$60,JUA4,JUY$4:JUY$60)+SUMIF(JVB$4:JVB$60,JUA4,JUU$4:JUU$60)+SUMIF(JVE$4:JVE$60,JUA4,JUY$4:JUY$60)</f>
        <v>0</v>
      </c>
      <c r="JUF4" s="96">
        <f t="shared" ref="JUF4:JUF7" si="33">SUMIF(JVC$4:JVC$60,JUA4,JUU$4:JUU$60)+SUMIF(JVF$4:JVF$60,JUA4,JUY$4:JUY$60)+SUMIF(JVB$4:JVB$60,JUA4,JUU$4:JUU$60)+SUMIF(JVE$4:JVE$60,JUA4,JUY$4:JUY$60)</f>
        <v>0</v>
      </c>
      <c r="JUG4" s="96">
        <f t="shared" ref="JUG4:JUG7" si="34">JUE4-JUF4+100</f>
        <v>100</v>
      </c>
      <c r="JUH4" s="97">
        <f t="shared" ref="JUH4:JUH7" si="35">IF(JUA4&lt;&gt;0,JUB4*3+JUC4,"")</f>
        <v>3</v>
      </c>
      <c r="JUI4" s="96">
        <f t="shared" ref="JUI4:JUI7" si="36">IF(JUA4&lt;&gt;0,RANK(JUH4,JUH$4:JUH$7)-1,5)</f>
        <v>0</v>
      </c>
      <c r="JUJ4" s="96">
        <f t="shared" ref="JUJ4:JUJ7" si="37">IF(JUA4&lt;&gt;0,SUMPRODUCT((JUH$4:JUH$7=JUH4)*(JUG$4:JUG$7&gt;JUG4)),5)</f>
        <v>0</v>
      </c>
      <c r="JUK4" s="96">
        <f t="shared" ref="JUK4:JUK7" si="38">IF(JUA4&lt;&gt;0,SUMPRODUCT((JUH$4:JUH$7=JUH4)*(JUG$4:JUG$7=JUG4)*(JUE$4:JUE$7&gt;JUE4)),5)</f>
        <v>0</v>
      </c>
      <c r="JUL4" s="96">
        <f t="shared" ref="JUL4:JUL7" si="39">IF(JUA4&lt;&gt;0,SUMPRODUCT((JUH$4:JUH$7=JUH4)*(JUG$4:JUG$7=JUG4)*(JUE$4:JUE$7=JUE4)*(JUM$4:JUM$7&lt;JUM4)),5)</f>
        <v>0</v>
      </c>
      <c r="JUM4" s="96">
        <v>0</v>
      </c>
      <c r="JUN4" s="96">
        <f t="shared" ref="JUN4" si="40">IF(JUA4&lt;&gt;0,IF(SUM(JUI4:JUK4)=SUM(JUI5:JUK5),1,0),0)</f>
        <v>1</v>
      </c>
      <c r="JUO4" s="96">
        <f t="shared" ref="JUO4" si="41">IF(JUP4&lt;&gt;0,1,0)</f>
        <v>1</v>
      </c>
      <c r="JUP4" s="96" t="str">
        <f t="shared" ref="JUP4:JUP7" si="42">IF(JUN4=1,JUA4,0)</f>
        <v>Iraq</v>
      </c>
      <c r="JUQ4" s="96">
        <v>1</v>
      </c>
      <c r="JUR4" s="96" t="str">
        <f>IF(AND('Dummy Table1'!JSV14&lt;&gt;"",'Dummy Table1'!JSX14&lt;&gt;""),IF('Dummy Table1'!JSV14&gt;'Dummy Table1'!JSX14,'Dummy Table1'!JST14,""),"")</f>
        <v/>
      </c>
      <c r="JUS4" s="96" t="str">
        <f>IF(AND('Dummy Table1'!JSV14&lt;&gt;"",'Dummy Table1'!JSX14&lt;&gt;""),IF('Dummy Table1'!JSV14='Dummy Table1'!JSX14,'Dummy Table1'!JST14,""),"")</f>
        <v>Iraq</v>
      </c>
      <c r="JUT4" s="96" t="str">
        <f>IF(AND('Dummy Table1'!JSV14&lt;&gt;"",'Dummy Table1'!JSX14&lt;&gt;""),IF('Dummy Table1'!JSV14&gt;'Dummy Table1'!JSX14,'Dummy Table1'!JSZ14,""),"")</f>
        <v/>
      </c>
      <c r="JUU4" s="96">
        <f>IF(AND('Dummy Table1'!JSV14&lt;&gt;"",'Dummy Table1'!JSX14&lt;&gt;""),'Dummy Table1'!JSV14,0)</f>
        <v>0</v>
      </c>
      <c r="JUV4" s="96" t="str">
        <f>IF(AND('Dummy Table1'!JSV14&lt;&gt;"",'Dummy Table1'!JSX14&lt;&gt;""),IF('Dummy Table1'!JSV14&lt;'Dummy Table1'!JSX14,'Dummy Table1'!JSZ14,""),"")</f>
        <v/>
      </c>
      <c r="JUW4" s="96" t="str">
        <f>IF(AND('Dummy Table1'!JSV14&lt;&gt;"",'Dummy Table1'!JSX14&lt;&gt;""),IF('Dummy Table1'!JSV14='Dummy Table1'!JSX14,'Dummy Table1'!JSZ14,""),"")</f>
        <v>Denmark</v>
      </c>
      <c r="JUX4" s="96" t="str">
        <f>IF(AND('Dummy Table1'!JSV14&lt;&gt;"",'Dummy Table1'!JSX14&lt;&gt;""),IF('Dummy Table1'!JSV14&lt;'Dummy Table1'!JSX14,'Dummy Table1'!JST14,""),"")</f>
        <v/>
      </c>
      <c r="JUY4" s="96">
        <f>IF(AND('Dummy Table1'!JSV14&lt;&gt;"",'Dummy Table1'!JSX14&lt;&gt;""),'Dummy Table1'!JSX14,0)</f>
        <v>0</v>
      </c>
      <c r="JUZ4" s="96">
        <v>1</v>
      </c>
      <c r="JVA4" s="96" t="str">
        <f t="shared" ref="JVA4:JVA27" si="43">IF(AND(COUNTIF(JUA$4:JUA$60,JUR4)=1,COUNTIF(JUA$4:JUA$60,JUT4)=1),JUR4,"")</f>
        <v/>
      </c>
      <c r="JVB4" s="96" t="str">
        <f t="shared" ref="JVB4:JVB27" si="44">IF(AND(COUNTIF(JUA$4:JUA$60,JUS4)=1,COUNTIF(JUA$4:JUA$60,JUW4)=1),JUS4,"")</f>
        <v>Iraq</v>
      </c>
      <c r="JVC4" s="96" t="str">
        <f t="shared" ref="JVC4:JVC27" si="45">IF(AND(COUNTIF(JUA$4:JUA$60,JUT4)=1,COUNTIF(JUA$4:JUA$60,JUR4)=1),JUT4,"")</f>
        <v/>
      </c>
      <c r="JVD4" s="96" t="str">
        <f t="shared" ref="JVD4:JVD27" si="46">IF(AND(COUNTIF(JUA$4:JUA$60,JUV4)=1,COUNTIF(JUA$4:JUA$60,JUX4)=1),JUV4,"")</f>
        <v/>
      </c>
      <c r="JVE4" s="96" t="str">
        <f t="shared" ref="JVE4:JVE27" si="47">IF(AND(COUNTIF(JUA$4:JUA$60,JUW4)=1,COUNTIF(JUA$4:JUA$60,JUS4)=1),JUW4,"")</f>
        <v>Denmark</v>
      </c>
      <c r="JVF4" s="96" t="str">
        <f t="shared" ref="JVF4:JVF27" si="48">IF(AND(COUNTIF(JUA$4:JUA$60,JUX4)=1,COUNTIF(JUA$4:JUA$60,JUV4)=1),JUX4,"")</f>
        <v/>
      </c>
      <c r="JVG4" s="96">
        <v>2</v>
      </c>
      <c r="JVH4" s="96" t="str">
        <f>'Dummy Table1'!JST15</f>
        <v>Honduras</v>
      </c>
      <c r="JVI4" s="96">
        <f>IF(AND('Dummy Table1'!JSV15&lt;&gt;"",'Dummy Table1'!JSX15&lt;&gt;""),'Dummy Table1'!JSV15,"")</f>
        <v>0</v>
      </c>
      <c r="JVJ4" s="96">
        <f>IF(AND('Dummy Table1'!JSX15&lt;&gt;"",'Dummy Table1'!JSV15&lt;&gt;""),'Dummy Table1'!JSX15,"")</f>
        <v>0</v>
      </c>
      <c r="JVK4" s="96" t="str">
        <f>'Dummy Table1'!JSZ15</f>
        <v>Algeria</v>
      </c>
    </row>
    <row r="5" spans="1:5120 5123:8131" x14ac:dyDescent="0.2">
      <c r="A5" s="101"/>
      <c r="B5" s="98"/>
      <c r="C5" s="98"/>
      <c r="D5" s="98"/>
      <c r="E5" s="102"/>
      <c r="F5" s="98"/>
      <c r="G5" s="98"/>
      <c r="H5" s="98"/>
      <c r="K5" s="96">
        <f>U5+V5+W5+X5</f>
        <v>2</v>
      </c>
      <c r="L5" s="96" t="str">
        <f>'Dummy Table1'!H14</f>
        <v>Denmark</v>
      </c>
      <c r="M5" s="96">
        <f>SUMIF(AZ$4:AZ$60,L5,BH$4:BH$60)+SUMIF(BD$4:BD$60,L5,BH$4:BH$60)</f>
        <v>0</v>
      </c>
      <c r="N5" s="96">
        <f>SUMIF(BA$4:BA$60,L5,BH$4:BH$60)+SUMIF(BE$4:BE$60,L5,BH$4:BH$60)</f>
        <v>0</v>
      </c>
      <c r="O5" s="96">
        <f>SUMIF(BB$4:BB$60,L5,BH$4:BH$60)+SUMIF(BF$4:BF$60,L5,BH$4:BH$60)</f>
        <v>0</v>
      </c>
      <c r="P5" s="96">
        <f>SUMIF($BP$3:$BP$60,L5,$BQ$3:$BQ$60)+SUMIF($BS$3:$BS$60,L5,$BR$3:$BR$60)</f>
        <v>0</v>
      </c>
      <c r="Q5" s="96">
        <f>SUMIF($BS$3:$BS$60,L5,$BQ$3:$BQ$60)+SUMIF($BP$3:$BP$60,L5,$BR$3:$BR$60)</f>
        <v>0</v>
      </c>
      <c r="R5" s="96">
        <f>P5-Q5+100</f>
        <v>100</v>
      </c>
      <c r="S5" s="97">
        <f>M5*3+N5</f>
        <v>0</v>
      </c>
      <c r="T5" s="96">
        <v>18</v>
      </c>
      <c r="U5" s="96">
        <f>RANK(S5,S$4:S$7)</f>
        <v>1</v>
      </c>
      <c r="V5" s="96">
        <f>SUMPRODUCT((S$4:S$7=S5)*(R$4:R$7&gt;R5))</f>
        <v>0</v>
      </c>
      <c r="W5" s="96">
        <f>SUMPRODUCT((S$4:S$7=S5)*(R$4:R$7=R5)*(P$4:P$7&gt;P5))</f>
        <v>0</v>
      </c>
      <c r="X5" s="96">
        <f>SUMPRODUCT((S$4:S$7=S5)*(R$4:R$7=R5)*(P$4:P$7=P5)*(T$4:T$7&lt;T5))</f>
        <v>1</v>
      </c>
      <c r="Y5" s="100">
        <f>IF(SUM(AQ4:AS7)=0,IF(COUNTIF(AT4:AT7,0)&gt;1,2,AT5+1),IF(AND(AH4=1,AH5=3,AI4&lt;&gt;0,AI5&lt;&gt;0,AI6=0,AI7=0),2,IF(AND(AH4=2,AH5=2,AI4&lt;&gt;0,AI5&lt;&gt;0,AI6=0,AI7=0),1,IF(AND(AH5=4,AS5=2),3,AH5))))</f>
        <v>2</v>
      </c>
      <c r="Z5" s="96" t="str">
        <f>VLOOKUP(2,K$4:L$7,2,FALSE)</f>
        <v>Denmark</v>
      </c>
      <c r="AA5" s="96">
        <f>SUMIF(L$4:L$60,Z5,P$4:P$60)</f>
        <v>0</v>
      </c>
      <c r="AB5" s="96">
        <f>SUMIF(L$4:L$60,Z5,R$4:R$60)</f>
        <v>100</v>
      </c>
      <c r="AC5" s="97">
        <f>SUMIF($L$4:$L$60,$Z5,S$4:S$60)</f>
        <v>0</v>
      </c>
      <c r="AD5" s="96">
        <f>SUMIF($L$4:$L$60,$Z5,K$4:K$60)</f>
        <v>2</v>
      </c>
      <c r="AE5" s="96">
        <f t="shared" si="0"/>
        <v>0</v>
      </c>
      <c r="AF5" s="96">
        <f t="shared" si="0"/>
        <v>0</v>
      </c>
      <c r="AG5" s="96">
        <f>SUMIF($L$4:$L$60,$Z5,T$4:T$60)</f>
        <v>18</v>
      </c>
      <c r="AH5" s="96">
        <f>IF(AI5=0,AD5,AD5+AQ5+AR5+AS5+AT5)</f>
        <v>2</v>
      </c>
      <c r="AI5" s="96" t="str">
        <f>IF(OR(AND(AC4=AC5,AB4=AB5,AA4=AA5),AND(AC6=AC5,AB6=AB5,AA6=AA5)),Z5,0)</f>
        <v>Denmark</v>
      </c>
      <c r="AJ5" s="96">
        <f>SUMIF($BI$4:$BI$60,$AI5,$BH$4:$BH$60)+SUMIF($BL$4:$BL$60,$AI5,$BH$4:$BH$60)</f>
        <v>0</v>
      </c>
      <c r="AK5" s="96">
        <f>SUMIF($BJ$4:$BJ$60,$AI5,$BH$4:$BH$60)+SUMIF($BM$4:$BM$60,$AI5,$BH$4:$BH$60)</f>
        <v>0</v>
      </c>
      <c r="AL5" s="96">
        <f>SUMIF($BK$4:$BK$60,$AI5,$BH$4:$BH$60)+SUMIF($BN$4:$BN$60,$AI5,$BH$4:$BH$60)</f>
        <v>0</v>
      </c>
      <c r="AM5" s="96">
        <f>SUMIF(BI$4:BI$60,AI5,BC$4:BC$60)+SUMIF(BL$4:BL$60,AI5,BG$4:BG$60)+SUMIF(BJ$4:BJ$60,AI5,BC$4:BC$60)+SUMIF(BM$4:BM$60,AI5,BG$4:BG$60)</f>
        <v>0</v>
      </c>
      <c r="AN5" s="96">
        <f>SUMIF(BK$4:BK$60,AI5,BC$4:BC$60)+SUMIF(BN$4:BN$60,AI5,BG$4:BG$60)+SUMIF(BJ$4:BJ$60,AI5,BC$4:BC$60)+SUMIF(BM$4:BM$60,AI5,BG$4:BG$60)</f>
        <v>0</v>
      </c>
      <c r="AO5" s="96">
        <f>AM5-AN5+100</f>
        <v>100</v>
      </c>
      <c r="AP5" s="97">
        <f>IF(AI5&lt;&gt;0,AJ5*3+AK5,"")</f>
        <v>0</v>
      </c>
      <c r="AQ5" s="96">
        <f>IF(AI5&lt;&gt;0,RANK(AP5,AP$4:AP$7)-1,5)</f>
        <v>0</v>
      </c>
      <c r="AR5" s="96">
        <f>IF(AI5&lt;&gt;0,SUMPRODUCT((AP$4:AP$7=AP5)*(AO$4:AO$7&gt;AO5)),5)</f>
        <v>0</v>
      </c>
      <c r="AS5" s="96">
        <f>IF(AI5&lt;&gt;0,SUMPRODUCT(($AP$4:$AP$7=AP5)*($AO$4:$AO$7=AO5)*($AM$4:$AM$7&gt;AM5)),5)</f>
        <v>0</v>
      </c>
      <c r="AT5" s="96">
        <f>IF(AI5&lt;&gt;0,SUMPRODUCT(($AP4:$AP7=AP5)*($AO4:$AO7=AO5)*($AM4:$AM7=AM5)*($AU4:$AU7&lt;AU5)),5)</f>
        <v>0</v>
      </c>
      <c r="AU5" s="96">
        <v>0</v>
      </c>
      <c r="AV5" s="96">
        <f>IF(AI5&lt;&gt;0,IF(OR(SUM(AQ5:AS5)=SUM(AQ4:AS4),SUM(AQ5:AS5)=SUM(AQ6:AS6)),1,0),0)</f>
        <v>1</v>
      </c>
      <c r="AW5" s="96">
        <f>IF(AX5&lt;&gt;0,AW4+1,AW4)</f>
        <v>2</v>
      </c>
      <c r="AX5" s="96" t="str">
        <f>IF(AV5=1,AI5,0)</f>
        <v>Denmark</v>
      </c>
      <c r="AY5" s="96">
        <v>2</v>
      </c>
      <c r="AZ5" s="96" t="str">
        <f>IF(AND('Dummy Table1'!D15&lt;&gt;"",'Dummy Table1'!F15&lt;&gt;""),IF('Dummy Table1'!D15&gt;'Dummy Table1'!F15,'Dummy Table1'!B15,""),"")</f>
        <v/>
      </c>
      <c r="BA5" s="96" t="str">
        <f>IF(AND('Dummy Table1'!D15&lt;&gt;"",'Dummy Table1'!F15&lt;&gt;""),IF('Dummy Table1'!D15='Dummy Table1'!F15,'Dummy Table1'!B15,""),"")</f>
        <v/>
      </c>
      <c r="BB5" s="96" t="str">
        <f>IF(AND('Dummy Table1'!D15&lt;&gt;"",'Dummy Table1'!F15&lt;&gt;""),IF('Dummy Table1'!D15&gt;'Dummy Table1'!F15,'Dummy Table1'!H15,""),"")</f>
        <v/>
      </c>
      <c r="BC5" s="96">
        <f>IF(AND('Dummy Table1'!D15&lt;&gt;"",'Dummy Table1'!F15&lt;&gt;""),'Dummy Table1'!D15,0)</f>
        <v>0</v>
      </c>
      <c r="BD5" s="96" t="str">
        <f>IF(AND('Dummy Table1'!D15&lt;&gt;"",'Dummy Table1'!F15&lt;&gt;""),IF('Dummy Table1'!D15&lt;'Dummy Table1'!F15,'Dummy Table1'!H15,""),"")</f>
        <v/>
      </c>
      <c r="BE5" s="96" t="str">
        <f>IF(AND('Dummy Table1'!D15&lt;&gt;"",'Dummy Table1'!F15&lt;&gt;""),IF('Dummy Table1'!D15='Dummy Table1'!F15,'Dummy Table1'!H15,""),"")</f>
        <v/>
      </c>
      <c r="BF5" s="96" t="str">
        <f>IF(AND('Dummy Table1'!D15&lt;&gt;"",'Dummy Table1'!F15&lt;&gt;""),IF('Dummy Table1'!D15&lt;'Dummy Table1'!F15,'Dummy Table1'!B15,""),"")</f>
        <v/>
      </c>
      <c r="BG5" s="96">
        <f>IF(AND('Dummy Table1'!D15&lt;&gt;"",'Dummy Table1'!F15&lt;&gt;""),'Dummy Table1'!F15,0)</f>
        <v>0</v>
      </c>
      <c r="BH5" s="96">
        <v>1</v>
      </c>
      <c r="BI5" s="96" t="str">
        <f t="shared" si="1"/>
        <v/>
      </c>
      <c r="BJ5" s="96" t="str">
        <f t="shared" si="2"/>
        <v/>
      </c>
      <c r="BK5" s="96" t="str">
        <f t="shared" si="3"/>
        <v/>
      </c>
      <c r="BL5" s="96" t="str">
        <f t="shared" si="4"/>
        <v/>
      </c>
      <c r="BM5" s="96" t="str">
        <f t="shared" si="5"/>
        <v/>
      </c>
      <c r="BN5" s="96" t="str">
        <f t="shared" si="6"/>
        <v/>
      </c>
      <c r="BO5" s="96">
        <v>3</v>
      </c>
      <c r="BP5" s="96" t="str">
        <f>'Dummy Table1'!B16</f>
        <v>Brazil</v>
      </c>
      <c r="BQ5" s="96" t="str">
        <f>IF(AND('Dummy Table1'!D16&lt;&gt;"",'Dummy Table1'!F16&lt;&gt;""),'Dummy Table1'!D16,"")</f>
        <v/>
      </c>
      <c r="BR5" s="96" t="str">
        <f>IF(AND('Dummy Table1'!F16&lt;&gt;"",'Dummy Table1'!D16&lt;&gt;""),'Dummy Table1'!F16,"")</f>
        <v/>
      </c>
      <c r="BS5" s="96" t="str">
        <f>'Dummy Table1'!H16</f>
        <v>South Africa</v>
      </c>
      <c r="BU5" s="101"/>
      <c r="BV5" s="98"/>
      <c r="BW5" s="98"/>
      <c r="BX5" s="98"/>
      <c r="BY5" s="102"/>
      <c r="BZ5" s="98"/>
      <c r="CA5" s="98"/>
      <c r="CB5" s="98"/>
      <c r="CM5" s="97"/>
      <c r="CS5" s="100"/>
      <c r="CW5" s="97"/>
      <c r="DJ5" s="97"/>
      <c r="EO5" s="101"/>
      <c r="EP5" s="98"/>
      <c r="EQ5" s="98"/>
      <c r="ER5" s="98"/>
      <c r="ES5" s="102"/>
      <c r="ET5" s="98"/>
      <c r="EU5" s="98"/>
      <c r="EV5" s="98"/>
      <c r="FG5" s="97"/>
      <c r="FM5" s="100"/>
      <c r="FQ5" s="97"/>
      <c r="GD5" s="97"/>
      <c r="HI5" s="101"/>
      <c r="HJ5" s="98"/>
      <c r="HK5" s="98"/>
      <c r="HL5" s="98"/>
      <c r="HM5" s="102"/>
      <c r="HN5" s="98"/>
      <c r="HO5" s="98"/>
      <c r="HP5" s="98"/>
      <c r="IA5" s="97"/>
      <c r="IG5" s="100"/>
      <c r="IK5" s="97"/>
      <c r="IX5" s="97"/>
      <c r="KC5" s="101"/>
      <c r="KD5" s="98"/>
      <c r="KE5" s="98"/>
      <c r="KF5" s="98"/>
      <c r="KG5" s="102"/>
      <c r="KH5" s="98"/>
      <c r="KI5" s="98"/>
      <c r="KJ5" s="98"/>
      <c r="KU5" s="97"/>
      <c r="LA5" s="100"/>
      <c r="LE5" s="97"/>
      <c r="LR5" s="97"/>
      <c r="MW5" s="101"/>
      <c r="MX5" s="98"/>
      <c r="MY5" s="98"/>
      <c r="MZ5" s="98"/>
      <c r="NA5" s="102"/>
      <c r="NB5" s="98"/>
      <c r="NC5" s="98"/>
      <c r="ND5" s="98"/>
      <c r="NO5" s="97"/>
      <c r="NU5" s="100"/>
      <c r="NY5" s="97"/>
      <c r="OL5" s="97"/>
      <c r="PQ5" s="101"/>
      <c r="PR5" s="98"/>
      <c r="PS5" s="98"/>
      <c r="PT5" s="98"/>
      <c r="PU5" s="102"/>
      <c r="PV5" s="98"/>
      <c r="PW5" s="98"/>
      <c r="PX5" s="98"/>
      <c r="QI5" s="97"/>
      <c r="QO5" s="100"/>
      <c r="QS5" s="97"/>
      <c r="RF5" s="97"/>
      <c r="SK5" s="101"/>
      <c r="SL5" s="98"/>
      <c r="SM5" s="98"/>
      <c r="SN5" s="98"/>
      <c r="SO5" s="102"/>
      <c r="SP5" s="98"/>
      <c r="SQ5" s="98"/>
      <c r="SR5" s="98"/>
      <c r="TC5" s="97"/>
      <c r="TI5" s="100"/>
      <c r="TM5" s="97"/>
      <c r="TZ5" s="97"/>
      <c r="VE5" s="101"/>
      <c r="VF5" s="98"/>
      <c r="VG5" s="98"/>
      <c r="VH5" s="98"/>
      <c r="VI5" s="102"/>
      <c r="VJ5" s="98"/>
      <c r="VK5" s="98"/>
      <c r="VL5" s="98"/>
      <c r="VW5" s="97"/>
      <c r="WC5" s="100"/>
      <c r="WG5" s="97"/>
      <c r="WT5" s="97"/>
      <c r="XY5" s="101"/>
      <c r="XZ5" s="98"/>
      <c r="YA5" s="98"/>
      <c r="YB5" s="98"/>
      <c r="YC5" s="102"/>
      <c r="YD5" s="98"/>
      <c r="YE5" s="98"/>
      <c r="YF5" s="98"/>
      <c r="YQ5" s="97"/>
      <c r="YW5" s="100"/>
      <c r="ZA5" s="97"/>
      <c r="ZN5" s="97"/>
      <c r="AAS5" s="101"/>
      <c r="AAT5" s="98"/>
      <c r="AAU5" s="98"/>
      <c r="AAV5" s="98"/>
      <c r="AAW5" s="102"/>
      <c r="AAX5" s="98"/>
      <c r="AAY5" s="98"/>
      <c r="AAZ5" s="98"/>
      <c r="ABK5" s="97"/>
      <c r="ABQ5" s="100"/>
      <c r="ABU5" s="97"/>
      <c r="ACH5" s="97"/>
      <c r="ADM5" s="101"/>
      <c r="ADN5" s="98"/>
      <c r="ADO5" s="98"/>
      <c r="ADP5" s="98"/>
      <c r="ADQ5" s="102"/>
      <c r="ADR5" s="98"/>
      <c r="ADS5" s="98"/>
      <c r="ADT5" s="98"/>
      <c r="AEE5" s="97"/>
      <c r="AEK5" s="100"/>
      <c r="AEO5" s="97"/>
      <c r="AFB5" s="97"/>
      <c r="AGG5" s="101"/>
      <c r="AGH5" s="98"/>
      <c r="AGI5" s="98"/>
      <c r="AGJ5" s="98"/>
      <c r="AGK5" s="102"/>
      <c r="AGL5" s="98"/>
      <c r="AGM5" s="98"/>
      <c r="AGN5" s="98"/>
      <c r="AGY5" s="97"/>
      <c r="AHE5" s="100"/>
      <c r="AHI5" s="97"/>
      <c r="AHV5" s="97"/>
      <c r="AJA5" s="101"/>
      <c r="AJB5" s="98"/>
      <c r="AJC5" s="98"/>
      <c r="AJD5" s="98"/>
      <c r="AJE5" s="102"/>
      <c r="AJF5" s="98"/>
      <c r="AJG5" s="98"/>
      <c r="AJH5" s="98"/>
      <c r="AJS5" s="97"/>
      <c r="AJY5" s="100"/>
      <c r="AKC5" s="97"/>
      <c r="AKP5" s="97"/>
      <c r="ALU5" s="101"/>
      <c r="ALV5" s="98"/>
      <c r="ALW5" s="98"/>
      <c r="ALX5" s="98"/>
      <c r="ALY5" s="102"/>
      <c r="ALZ5" s="98"/>
      <c r="AMA5" s="98"/>
      <c r="AMB5" s="98"/>
      <c r="AMM5" s="97"/>
      <c r="AMS5" s="100"/>
      <c r="AMW5" s="97"/>
      <c r="ANJ5" s="97"/>
      <c r="AOO5" s="101"/>
      <c r="AOP5" s="98"/>
      <c r="AOQ5" s="98"/>
      <c r="AOR5" s="98"/>
      <c r="AOS5" s="102"/>
      <c r="AOT5" s="98"/>
      <c r="AOU5" s="98"/>
      <c r="AOV5" s="98"/>
      <c r="APG5" s="97"/>
      <c r="APM5" s="100"/>
      <c r="APQ5" s="97"/>
      <c r="AQD5" s="97"/>
      <c r="ARI5" s="101"/>
      <c r="ARJ5" s="98"/>
      <c r="ARK5" s="98"/>
      <c r="ARL5" s="98"/>
      <c r="ARM5" s="102"/>
      <c r="ARN5" s="98"/>
      <c r="ARO5" s="98"/>
      <c r="ARP5" s="98"/>
      <c r="ASA5" s="97"/>
      <c r="ASG5" s="100"/>
      <c r="ASK5" s="97"/>
      <c r="ASX5" s="97"/>
      <c r="AUC5" s="101"/>
      <c r="AUD5" s="98"/>
      <c r="AUE5" s="98"/>
      <c r="AUF5" s="98"/>
      <c r="AUG5" s="102"/>
      <c r="AUH5" s="98"/>
      <c r="AUI5" s="98"/>
      <c r="AUJ5" s="98"/>
      <c r="AUU5" s="97"/>
      <c r="AVA5" s="100"/>
      <c r="AVE5" s="97"/>
      <c r="AVR5" s="97"/>
      <c r="AWW5" s="101"/>
      <c r="AWX5" s="98"/>
      <c r="AWY5" s="98"/>
      <c r="AWZ5" s="98"/>
      <c r="AXA5" s="102"/>
      <c r="AXB5" s="98"/>
      <c r="AXC5" s="98"/>
      <c r="AXD5" s="98"/>
      <c r="AXO5" s="97"/>
      <c r="AXU5" s="100"/>
      <c r="AXY5" s="97"/>
      <c r="AYL5" s="97"/>
      <c r="AZQ5" s="101"/>
      <c r="AZR5" s="98"/>
      <c r="AZS5" s="98"/>
      <c r="AZT5" s="98"/>
      <c r="AZU5" s="102"/>
      <c r="AZV5" s="98"/>
      <c r="AZW5" s="98"/>
      <c r="AZX5" s="98"/>
      <c r="BAI5" s="97"/>
      <c r="BAO5" s="100"/>
      <c r="BAS5" s="97"/>
      <c r="BBF5" s="97"/>
      <c r="BCK5" s="101"/>
      <c r="BCL5" s="98"/>
      <c r="BCM5" s="98"/>
      <c r="BCN5" s="98"/>
      <c r="BCO5" s="102"/>
      <c r="BCP5" s="98"/>
      <c r="BCQ5" s="98"/>
      <c r="BCR5" s="98"/>
      <c r="BDC5" s="97"/>
      <c r="BDI5" s="100"/>
      <c r="BDM5" s="97"/>
      <c r="BDZ5" s="97"/>
      <c r="BFE5" s="101"/>
      <c r="BFF5" s="98"/>
      <c r="BFG5" s="98"/>
      <c r="BFH5" s="98"/>
      <c r="BFI5" s="102"/>
      <c r="BFJ5" s="98"/>
      <c r="BFK5" s="98"/>
      <c r="BFL5" s="98"/>
      <c r="BFW5" s="97"/>
      <c r="BGC5" s="100"/>
      <c r="BGG5" s="97"/>
      <c r="BGT5" s="97"/>
      <c r="BHY5" s="101"/>
      <c r="BHZ5" s="98"/>
      <c r="BIA5" s="98"/>
      <c r="BIB5" s="98"/>
      <c r="BIC5" s="102"/>
      <c r="BID5" s="98"/>
      <c r="BIE5" s="98"/>
      <c r="BIF5" s="98"/>
      <c r="BIQ5" s="97"/>
      <c r="BIW5" s="100"/>
      <c r="BJA5" s="97"/>
      <c r="BJN5" s="97"/>
      <c r="BKS5" s="101"/>
      <c r="BKT5" s="98"/>
      <c r="BKU5" s="98"/>
      <c r="BKV5" s="98"/>
      <c r="BKW5" s="102"/>
      <c r="BKX5" s="98"/>
      <c r="BKY5" s="98"/>
      <c r="BKZ5" s="98"/>
      <c r="BLK5" s="97"/>
      <c r="BLQ5" s="100"/>
      <c r="BLU5" s="97"/>
      <c r="BMH5" s="97"/>
      <c r="BNM5" s="101"/>
      <c r="BNN5" s="98"/>
      <c r="BNO5" s="98"/>
      <c r="BNP5" s="98"/>
      <c r="BNQ5" s="102"/>
      <c r="BNR5" s="98"/>
      <c r="BNS5" s="98"/>
      <c r="BNT5" s="98"/>
      <c r="BOE5" s="97"/>
      <c r="BOK5" s="100"/>
      <c r="BOO5" s="97"/>
      <c r="BPB5" s="97"/>
      <c r="BQG5" s="101"/>
      <c r="BQH5" s="98"/>
      <c r="BQI5" s="98"/>
      <c r="BQJ5" s="98"/>
      <c r="BQK5" s="102"/>
      <c r="BQL5" s="98"/>
      <c r="BQM5" s="98"/>
      <c r="BQN5" s="98"/>
      <c r="BQY5" s="97"/>
      <c r="BRE5" s="100"/>
      <c r="BRI5" s="97"/>
      <c r="BRV5" s="97"/>
      <c r="BTA5" s="101"/>
      <c r="BTB5" s="98"/>
      <c r="BTC5" s="98"/>
      <c r="BTD5" s="98"/>
      <c r="BTE5" s="102"/>
      <c r="BTF5" s="98"/>
      <c r="BTG5" s="98"/>
      <c r="BTH5" s="98"/>
      <c r="BTS5" s="97"/>
      <c r="BTY5" s="100"/>
      <c r="BUC5" s="97"/>
      <c r="BUP5" s="97"/>
      <c r="BVU5" s="101"/>
      <c r="BVV5" s="98"/>
      <c r="BVW5" s="98"/>
      <c r="BVX5" s="98"/>
      <c r="BVY5" s="102"/>
      <c r="BVZ5" s="98"/>
      <c r="BWA5" s="98"/>
      <c r="BWB5" s="98"/>
      <c r="BWM5" s="97"/>
      <c r="BWS5" s="100"/>
      <c r="BWW5" s="97"/>
      <c r="BXJ5" s="97"/>
      <c r="BYO5" s="101"/>
      <c r="BYP5" s="98"/>
      <c r="BYQ5" s="98"/>
      <c r="BYR5" s="98"/>
      <c r="BYS5" s="102"/>
      <c r="BYT5" s="98"/>
      <c r="BYU5" s="98"/>
      <c r="BYV5" s="98"/>
      <c r="BZG5" s="97"/>
      <c r="BZM5" s="100"/>
      <c r="BZQ5" s="97"/>
      <c r="CAD5" s="97"/>
      <c r="CBI5" s="101"/>
      <c r="CBJ5" s="98"/>
      <c r="CBK5" s="98"/>
      <c r="CBL5" s="98"/>
      <c r="CBM5" s="102"/>
      <c r="CBN5" s="98"/>
      <c r="CBO5" s="98"/>
      <c r="CBP5" s="98"/>
      <c r="CCA5" s="97"/>
      <c r="CCG5" s="100"/>
      <c r="CCK5" s="97"/>
      <c r="CCX5" s="97"/>
      <c r="CEC5" s="101"/>
      <c r="CED5" s="98"/>
      <c r="CEE5" s="98"/>
      <c r="CEF5" s="98"/>
      <c r="CEG5" s="102"/>
      <c r="CEH5" s="98"/>
      <c r="CEI5" s="98"/>
      <c r="CEJ5" s="98"/>
      <c r="CEU5" s="97"/>
      <c r="CFA5" s="100"/>
      <c r="CFE5" s="97"/>
      <c r="CFR5" s="97"/>
      <c r="CGW5" s="101"/>
      <c r="CGX5" s="98"/>
      <c r="CGY5" s="98"/>
      <c r="CGZ5" s="98"/>
      <c r="CHA5" s="102"/>
      <c r="CHB5" s="98"/>
      <c r="CHC5" s="98"/>
      <c r="CHD5" s="98"/>
      <c r="CHO5" s="97"/>
      <c r="CHU5" s="100"/>
      <c r="CHY5" s="97"/>
      <c r="CIL5" s="97"/>
      <c r="CJQ5" s="101"/>
      <c r="CJR5" s="98"/>
      <c r="CJS5" s="98"/>
      <c r="CJT5" s="98"/>
      <c r="CJU5" s="102"/>
      <c r="CJV5" s="98"/>
      <c r="CJW5" s="98"/>
      <c r="CJX5" s="98"/>
      <c r="CKI5" s="97"/>
      <c r="CKO5" s="100"/>
      <c r="CKS5" s="97"/>
      <c r="CLF5" s="97"/>
      <c r="CMK5" s="101"/>
      <c r="CML5" s="98"/>
      <c r="CMM5" s="98"/>
      <c r="CMN5" s="98"/>
      <c r="CMO5" s="102"/>
      <c r="CMP5" s="98"/>
      <c r="CMQ5" s="98"/>
      <c r="CMR5" s="98"/>
      <c r="CNC5" s="97"/>
      <c r="CNI5" s="100"/>
      <c r="CNM5" s="97"/>
      <c r="CNZ5" s="97"/>
      <c r="CPE5" s="101"/>
      <c r="CPF5" s="98"/>
      <c r="CPG5" s="98"/>
      <c r="CPH5" s="98"/>
      <c r="CPI5" s="102"/>
      <c r="CPJ5" s="98"/>
      <c r="CPK5" s="98"/>
      <c r="CPL5" s="98"/>
      <c r="CPW5" s="97"/>
      <c r="CQC5" s="100"/>
      <c r="CQG5" s="97"/>
      <c r="CQT5" s="97"/>
      <c r="CRY5" s="101"/>
      <c r="CRZ5" s="98"/>
      <c r="CSA5" s="98"/>
      <c r="CSB5" s="98"/>
      <c r="CSC5" s="102"/>
      <c r="CSD5" s="98"/>
      <c r="CSE5" s="98"/>
      <c r="CSF5" s="98"/>
      <c r="CSQ5" s="97"/>
      <c r="CSW5" s="100"/>
      <c r="CTA5" s="97"/>
      <c r="CTN5" s="97"/>
      <c r="CUS5" s="101"/>
      <c r="CUT5" s="98"/>
      <c r="CUU5" s="98"/>
      <c r="CUV5" s="98"/>
      <c r="CUW5" s="102"/>
      <c r="CUX5" s="98"/>
      <c r="CUY5" s="98"/>
      <c r="CUZ5" s="98"/>
      <c r="CVK5" s="97"/>
      <c r="CVQ5" s="100"/>
      <c r="CVU5" s="97"/>
      <c r="CWH5" s="97"/>
      <c r="CXM5" s="101"/>
      <c r="CXN5" s="98"/>
      <c r="CXO5" s="98"/>
      <c r="CXP5" s="98"/>
      <c r="CXQ5" s="102"/>
      <c r="CXR5" s="98"/>
      <c r="CXS5" s="98"/>
      <c r="CXT5" s="98"/>
      <c r="CYE5" s="97"/>
      <c r="CYK5" s="100"/>
      <c r="CYO5" s="97"/>
      <c r="CZB5" s="97"/>
      <c r="DAG5" s="101"/>
      <c r="DAH5" s="98"/>
      <c r="DAI5" s="98"/>
      <c r="DAJ5" s="98"/>
      <c r="DAK5" s="102"/>
      <c r="DAL5" s="98"/>
      <c r="DAM5" s="98"/>
      <c r="DAN5" s="98"/>
      <c r="DAY5" s="97"/>
      <c r="DBE5" s="100"/>
      <c r="DBI5" s="97"/>
      <c r="DBV5" s="97"/>
      <c r="DDA5" s="101"/>
      <c r="DDB5" s="98"/>
      <c r="DDC5" s="98"/>
      <c r="DDD5" s="98"/>
      <c r="DDE5" s="102"/>
      <c r="DDF5" s="98"/>
      <c r="DDG5" s="98"/>
      <c r="DDH5" s="98"/>
      <c r="DDS5" s="97"/>
      <c r="DDY5" s="100"/>
      <c r="DEC5" s="97"/>
      <c r="DEP5" s="97"/>
      <c r="DFU5" s="101"/>
      <c r="DFV5" s="98"/>
      <c r="DFW5" s="98"/>
      <c r="DFX5" s="98"/>
      <c r="DFY5" s="102"/>
      <c r="DFZ5" s="98"/>
      <c r="DGA5" s="98"/>
      <c r="DGB5" s="98"/>
      <c r="DGM5" s="97"/>
      <c r="DGS5" s="100"/>
      <c r="DGW5" s="97"/>
      <c r="DHJ5" s="97"/>
      <c r="DIO5" s="101"/>
      <c r="DIP5" s="98"/>
      <c r="DIQ5" s="98"/>
      <c r="DIR5" s="98"/>
      <c r="DIS5" s="102"/>
      <c r="DIT5" s="98"/>
      <c r="DIU5" s="98"/>
      <c r="DIV5" s="98"/>
      <c r="DJG5" s="97"/>
      <c r="DJM5" s="100"/>
      <c r="DJQ5" s="97"/>
      <c r="DKD5" s="97"/>
      <c r="DLI5" s="101"/>
      <c r="DLJ5" s="98"/>
      <c r="DLK5" s="98"/>
      <c r="DLL5" s="98"/>
      <c r="DLM5" s="102"/>
      <c r="DLN5" s="98"/>
      <c r="DLO5" s="98"/>
      <c r="DLP5" s="98"/>
      <c r="DMA5" s="97"/>
      <c r="DMG5" s="100"/>
      <c r="DMK5" s="97"/>
      <c r="DMX5" s="97"/>
      <c r="DOC5" s="101"/>
      <c r="DOD5" s="98"/>
      <c r="DOE5" s="98"/>
      <c r="DOF5" s="98"/>
      <c r="DOG5" s="102"/>
      <c r="DOH5" s="98"/>
      <c r="DOI5" s="98"/>
      <c r="DOJ5" s="98"/>
      <c r="DOU5" s="97"/>
      <c r="DPA5" s="100"/>
      <c r="DPE5" s="97"/>
      <c r="DPR5" s="97"/>
      <c r="DQW5" s="101"/>
      <c r="DQX5" s="98"/>
      <c r="DQY5" s="98"/>
      <c r="DQZ5" s="98"/>
      <c r="DRA5" s="102"/>
      <c r="DRB5" s="98"/>
      <c r="DRC5" s="98"/>
      <c r="DRD5" s="98"/>
      <c r="DRO5" s="97"/>
      <c r="DRU5" s="100"/>
      <c r="DRY5" s="97"/>
      <c r="DSL5" s="97"/>
      <c r="DTQ5" s="101"/>
      <c r="DTR5" s="98"/>
      <c r="DTS5" s="98"/>
      <c r="DTT5" s="98"/>
      <c r="DTU5" s="102"/>
      <c r="DTV5" s="98"/>
      <c r="DTW5" s="98"/>
      <c r="DTX5" s="98"/>
      <c r="DUI5" s="97"/>
      <c r="DUO5" s="100"/>
      <c r="DUS5" s="97"/>
      <c r="DVF5" s="97"/>
      <c r="DWK5" s="101"/>
      <c r="DWL5" s="98"/>
      <c r="DWM5" s="98"/>
      <c r="DWN5" s="98"/>
      <c r="DWO5" s="102"/>
      <c r="DWP5" s="98"/>
      <c r="DWQ5" s="98"/>
      <c r="DWR5" s="98"/>
      <c r="DXC5" s="97"/>
      <c r="DXI5" s="100"/>
      <c r="DXM5" s="97"/>
      <c r="DXZ5" s="97"/>
      <c r="DZE5" s="101"/>
      <c r="DZF5" s="98"/>
      <c r="DZG5" s="98"/>
      <c r="DZH5" s="98"/>
      <c r="DZI5" s="102"/>
      <c r="DZJ5" s="98"/>
      <c r="DZK5" s="98"/>
      <c r="DZL5" s="98"/>
      <c r="DZW5" s="97"/>
      <c r="EAC5" s="100"/>
      <c r="EAG5" s="97"/>
      <c r="EAT5" s="97"/>
      <c r="EBY5" s="101"/>
      <c r="EBZ5" s="98"/>
      <c r="ECA5" s="98"/>
      <c r="ECB5" s="98"/>
      <c r="ECC5" s="102"/>
      <c r="ECD5" s="98"/>
      <c r="ECE5" s="98"/>
      <c r="ECF5" s="98"/>
      <c r="ECQ5" s="97"/>
      <c r="ECW5" s="100"/>
      <c r="EDA5" s="97"/>
      <c r="EDN5" s="97"/>
      <c r="EES5" s="101"/>
      <c r="EET5" s="98"/>
      <c r="EEU5" s="98"/>
      <c r="EEV5" s="98"/>
      <c r="EEW5" s="102"/>
      <c r="EEX5" s="98"/>
      <c r="EEY5" s="98"/>
      <c r="EEZ5" s="98"/>
      <c r="EFK5" s="97"/>
      <c r="EFQ5" s="100"/>
      <c r="EFU5" s="97"/>
      <c r="EGH5" s="97"/>
      <c r="EHM5" s="101"/>
      <c r="EHN5" s="98"/>
      <c r="EHO5" s="98"/>
      <c r="EHP5" s="98"/>
      <c r="EHQ5" s="102"/>
      <c r="EHR5" s="98"/>
      <c r="EHS5" s="98"/>
      <c r="EHT5" s="98"/>
      <c r="EIE5" s="97"/>
      <c r="EIK5" s="100"/>
      <c r="EIO5" s="97"/>
      <c r="EJB5" s="97"/>
      <c r="EKG5" s="101"/>
      <c r="EKH5" s="98"/>
      <c r="EKI5" s="98"/>
      <c r="EKJ5" s="98"/>
      <c r="EKK5" s="102"/>
      <c r="EKL5" s="98"/>
      <c r="EKM5" s="98"/>
      <c r="EKN5" s="98"/>
      <c r="EKY5" s="97"/>
      <c r="ELE5" s="100"/>
      <c r="ELI5" s="97"/>
      <c r="ELV5" s="97"/>
      <c r="ENA5" s="101"/>
      <c r="ENB5" s="98"/>
      <c r="ENC5" s="98"/>
      <c r="END5" s="98"/>
      <c r="ENE5" s="102"/>
      <c r="ENF5" s="98"/>
      <c r="ENG5" s="98"/>
      <c r="ENH5" s="98"/>
      <c r="ENS5" s="97"/>
      <c r="ENY5" s="100"/>
      <c r="EOC5" s="97"/>
      <c r="EOP5" s="97"/>
      <c r="EPU5" s="101"/>
      <c r="EPV5" s="98"/>
      <c r="EPW5" s="98"/>
      <c r="EPX5" s="98"/>
      <c r="EPY5" s="102"/>
      <c r="EPZ5" s="98"/>
      <c r="EQA5" s="98"/>
      <c r="EQB5" s="98"/>
      <c r="EQM5" s="97"/>
      <c r="EQS5" s="100"/>
      <c r="EQW5" s="97"/>
      <c r="ERJ5" s="97"/>
      <c r="ESO5" s="101"/>
      <c r="ESP5" s="98"/>
      <c r="ESQ5" s="98"/>
      <c r="ESR5" s="98"/>
      <c r="ESS5" s="102"/>
      <c r="EST5" s="98"/>
      <c r="ESU5" s="98"/>
      <c r="ESV5" s="98"/>
      <c r="ETG5" s="97"/>
      <c r="ETM5" s="100"/>
      <c r="ETQ5" s="97"/>
      <c r="EUD5" s="97"/>
      <c r="EVI5" s="101"/>
      <c r="EVJ5" s="98"/>
      <c r="EVK5" s="98"/>
      <c r="EVL5" s="98"/>
      <c r="EVM5" s="102"/>
      <c r="EVN5" s="98"/>
      <c r="EVO5" s="98"/>
      <c r="EVP5" s="98"/>
      <c r="EWA5" s="97"/>
      <c r="EWG5" s="100"/>
      <c r="EWK5" s="97"/>
      <c r="EWX5" s="97"/>
      <c r="EYC5" s="101"/>
      <c r="EYD5" s="98"/>
      <c r="EYE5" s="98"/>
      <c r="EYF5" s="98"/>
      <c r="EYG5" s="102"/>
      <c r="EYH5" s="98"/>
      <c r="EYI5" s="98"/>
      <c r="EYJ5" s="98"/>
      <c r="EYU5" s="97"/>
      <c r="EZA5" s="100"/>
      <c r="EZE5" s="97"/>
      <c r="EZR5" s="97"/>
      <c r="FAW5" s="101"/>
      <c r="FAX5" s="98"/>
      <c r="FAY5" s="98"/>
      <c r="FAZ5" s="98"/>
      <c r="FBA5" s="102"/>
      <c r="FBB5" s="98"/>
      <c r="FBC5" s="98"/>
      <c r="FBD5" s="98"/>
      <c r="FBO5" s="97"/>
      <c r="FBU5" s="100"/>
      <c r="FBY5" s="97"/>
      <c r="FCL5" s="97"/>
      <c r="FDQ5" s="101"/>
      <c r="FDR5" s="98"/>
      <c r="FDS5" s="98"/>
      <c r="FDT5" s="98"/>
      <c r="FDU5" s="102"/>
      <c r="FDV5" s="98"/>
      <c r="FDW5" s="98"/>
      <c r="FDX5" s="98"/>
      <c r="FEI5" s="97"/>
      <c r="FEO5" s="100"/>
      <c r="FES5" s="97"/>
      <c r="FFF5" s="97"/>
      <c r="FGK5" s="101"/>
      <c r="FGL5" s="98"/>
      <c r="FGM5" s="98"/>
      <c r="FGN5" s="98"/>
      <c r="FGO5" s="102"/>
      <c r="FGP5" s="98"/>
      <c r="FGQ5" s="98"/>
      <c r="FGR5" s="98"/>
      <c r="FHC5" s="97"/>
      <c r="FHI5" s="100"/>
      <c r="FHM5" s="97"/>
      <c r="FHZ5" s="97"/>
      <c r="FJE5" s="101"/>
      <c r="FJF5" s="98"/>
      <c r="FJG5" s="98"/>
      <c r="FJH5" s="98"/>
      <c r="FJI5" s="102"/>
      <c r="FJJ5" s="98"/>
      <c r="FJK5" s="98"/>
      <c r="FJL5" s="98"/>
      <c r="FJW5" s="97"/>
      <c r="FKC5" s="100"/>
      <c r="FKG5" s="97"/>
      <c r="FKT5" s="97"/>
      <c r="FLY5" s="101"/>
      <c r="FLZ5" s="98"/>
      <c r="FMA5" s="98"/>
      <c r="FMB5" s="98"/>
      <c r="FMC5" s="102"/>
      <c r="FMD5" s="98"/>
      <c r="FME5" s="98"/>
      <c r="FMF5" s="98"/>
      <c r="FMQ5" s="97"/>
      <c r="FMW5" s="100"/>
      <c r="FNA5" s="97"/>
      <c r="FNN5" s="97"/>
      <c r="FOS5" s="101"/>
      <c r="FOT5" s="98"/>
      <c r="FOU5" s="98"/>
      <c r="FOV5" s="98"/>
      <c r="FOW5" s="102"/>
      <c r="FOX5" s="98"/>
      <c r="FOY5" s="98"/>
      <c r="FOZ5" s="98"/>
      <c r="FPK5" s="97"/>
      <c r="FPQ5" s="100"/>
      <c r="FPU5" s="97"/>
      <c r="FQH5" s="97"/>
      <c r="FRM5" s="101"/>
      <c r="FRN5" s="98"/>
      <c r="FRO5" s="98"/>
      <c r="FRP5" s="98"/>
      <c r="FRQ5" s="102"/>
      <c r="FRR5" s="98"/>
      <c r="FRS5" s="98"/>
      <c r="FRT5" s="98"/>
      <c r="FSE5" s="97"/>
      <c r="FSK5" s="100"/>
      <c r="FSO5" s="97"/>
      <c r="FTB5" s="97"/>
      <c r="FUG5" s="101"/>
      <c r="FUH5" s="98"/>
      <c r="FUI5" s="98"/>
      <c r="FUJ5" s="98"/>
      <c r="FUK5" s="102"/>
      <c r="FUL5" s="98"/>
      <c r="FUM5" s="98"/>
      <c r="FUN5" s="98"/>
      <c r="FUY5" s="97"/>
      <c r="FVE5" s="100"/>
      <c r="FVI5" s="97"/>
      <c r="FVV5" s="97"/>
      <c r="FXA5" s="101"/>
      <c r="FXB5" s="98"/>
      <c r="FXC5" s="98"/>
      <c r="FXD5" s="98"/>
      <c r="FXE5" s="102"/>
      <c r="FXF5" s="98"/>
      <c r="FXG5" s="98"/>
      <c r="FXH5" s="98"/>
      <c r="FXS5" s="97"/>
      <c r="FXY5" s="100"/>
      <c r="FYC5" s="97"/>
      <c r="FYP5" s="97"/>
      <c r="FZU5" s="101"/>
      <c r="FZV5" s="98"/>
      <c r="FZW5" s="98"/>
      <c r="FZX5" s="98"/>
      <c r="FZY5" s="102"/>
      <c r="FZZ5" s="98"/>
      <c r="GAA5" s="98"/>
      <c r="GAB5" s="98"/>
      <c r="GAM5" s="97"/>
      <c r="GAS5" s="100"/>
      <c r="GAW5" s="97"/>
      <c r="GBJ5" s="97"/>
      <c r="GCO5" s="101"/>
      <c r="GCP5" s="98"/>
      <c r="GCQ5" s="98"/>
      <c r="GCR5" s="98"/>
      <c r="GCS5" s="102"/>
      <c r="GCT5" s="98"/>
      <c r="GCU5" s="98"/>
      <c r="GCV5" s="98"/>
      <c r="GDG5" s="97"/>
      <c r="GDM5" s="100"/>
      <c r="GDQ5" s="97"/>
      <c r="GED5" s="97"/>
      <c r="GFI5" s="101"/>
      <c r="GFJ5" s="98"/>
      <c r="GFK5" s="98"/>
      <c r="GFL5" s="98"/>
      <c r="GFM5" s="102"/>
      <c r="GFN5" s="98"/>
      <c r="GFO5" s="98"/>
      <c r="GFP5" s="98"/>
      <c r="GGA5" s="97"/>
      <c r="GGG5" s="100"/>
      <c r="GGK5" s="97"/>
      <c r="GGX5" s="97"/>
      <c r="GIC5" s="101"/>
      <c r="GID5" s="98"/>
      <c r="GIE5" s="98"/>
      <c r="GIF5" s="98"/>
      <c r="GIG5" s="102"/>
      <c r="GIH5" s="98"/>
      <c r="GII5" s="98"/>
      <c r="GIJ5" s="98"/>
      <c r="GIU5" s="97"/>
      <c r="GJA5" s="100"/>
      <c r="GJE5" s="97"/>
      <c r="GJR5" s="97"/>
      <c r="GKW5" s="101"/>
      <c r="GKX5" s="98"/>
      <c r="GKY5" s="98"/>
      <c r="GKZ5" s="98"/>
      <c r="GLA5" s="102"/>
      <c r="GLB5" s="98"/>
      <c r="GLC5" s="98"/>
      <c r="GLD5" s="98"/>
      <c r="GLO5" s="97"/>
      <c r="GLU5" s="100"/>
      <c r="GLY5" s="97"/>
      <c r="GML5" s="97"/>
      <c r="GNQ5" s="101"/>
      <c r="GNR5" s="98"/>
      <c r="GNS5" s="98"/>
      <c r="GNT5" s="98"/>
      <c r="GNU5" s="102"/>
      <c r="GNV5" s="98"/>
      <c r="GNW5" s="98"/>
      <c r="GNX5" s="98"/>
      <c r="GOI5" s="97"/>
      <c r="GOO5" s="100"/>
      <c r="GOS5" s="97"/>
      <c r="GPF5" s="97"/>
      <c r="GQK5" s="101"/>
      <c r="GQL5" s="98"/>
      <c r="GQM5" s="98"/>
      <c r="GQN5" s="98"/>
      <c r="GQO5" s="102"/>
      <c r="GQP5" s="98"/>
      <c r="GQQ5" s="98"/>
      <c r="GQR5" s="98"/>
      <c r="GRC5" s="97"/>
      <c r="GRI5" s="100"/>
      <c r="GRM5" s="97"/>
      <c r="GRZ5" s="97"/>
      <c r="GTE5" s="101"/>
      <c r="GTF5" s="98"/>
      <c r="GTG5" s="98"/>
      <c r="GTH5" s="98"/>
      <c r="GTI5" s="102"/>
      <c r="GTJ5" s="98"/>
      <c r="GTK5" s="98"/>
      <c r="GTL5" s="98"/>
      <c r="GTW5" s="97"/>
      <c r="GUC5" s="100"/>
      <c r="GUG5" s="97"/>
      <c r="GUT5" s="97"/>
      <c r="GVY5" s="101"/>
      <c r="GVZ5" s="98"/>
      <c r="GWA5" s="98"/>
      <c r="GWB5" s="98"/>
      <c r="GWC5" s="102"/>
      <c r="GWD5" s="98"/>
      <c r="GWE5" s="98"/>
      <c r="GWF5" s="98"/>
      <c r="GWQ5" s="97"/>
      <c r="GWW5" s="100"/>
      <c r="GXA5" s="97"/>
      <c r="GXN5" s="97"/>
      <c r="GYS5" s="101"/>
      <c r="GYT5" s="98"/>
      <c r="GYU5" s="98"/>
      <c r="GYV5" s="98"/>
      <c r="GYW5" s="102"/>
      <c r="GYX5" s="98"/>
      <c r="GYY5" s="98"/>
      <c r="GYZ5" s="98"/>
      <c r="GZK5" s="97"/>
      <c r="GZQ5" s="100"/>
      <c r="GZU5" s="97"/>
      <c r="HAH5" s="97"/>
      <c r="HBM5" s="101"/>
      <c r="HBN5" s="98"/>
      <c r="HBO5" s="98"/>
      <c r="HBP5" s="98"/>
      <c r="HBQ5" s="102"/>
      <c r="HBR5" s="98"/>
      <c r="HBS5" s="98"/>
      <c r="HBT5" s="98"/>
      <c r="HCE5" s="97"/>
      <c r="HCK5" s="100"/>
      <c r="HCO5" s="97"/>
      <c r="HDB5" s="97"/>
      <c r="HEG5" s="101"/>
      <c r="HEH5" s="98"/>
      <c r="HEI5" s="98"/>
      <c r="HEJ5" s="98"/>
      <c r="HEK5" s="102"/>
      <c r="HEL5" s="98"/>
      <c r="HEM5" s="98"/>
      <c r="HEN5" s="98"/>
      <c r="HEY5" s="97"/>
      <c r="HFE5" s="100"/>
      <c r="HFI5" s="97"/>
      <c r="HFV5" s="97"/>
      <c r="HHA5" s="101"/>
      <c r="HHB5" s="98"/>
      <c r="HHC5" s="98"/>
      <c r="HHD5" s="98"/>
      <c r="HHE5" s="102"/>
      <c r="HHF5" s="98"/>
      <c r="HHG5" s="98"/>
      <c r="HHH5" s="98"/>
      <c r="HHS5" s="97"/>
      <c r="HHY5" s="100"/>
      <c r="HIC5" s="97"/>
      <c r="HIP5" s="97"/>
      <c r="HJU5" s="101"/>
      <c r="HJV5" s="98"/>
      <c r="HJW5" s="98"/>
      <c r="HJX5" s="98"/>
      <c r="HJY5" s="102"/>
      <c r="HJZ5" s="98"/>
      <c r="HKA5" s="98"/>
      <c r="HKB5" s="98"/>
      <c r="HKM5" s="97"/>
      <c r="HKS5" s="100"/>
      <c r="HKW5" s="97"/>
      <c r="HLJ5" s="97"/>
      <c r="HMO5" s="101"/>
      <c r="HMP5" s="98"/>
      <c r="HMQ5" s="98"/>
      <c r="HMR5" s="98"/>
      <c r="HMS5" s="102"/>
      <c r="HMT5" s="98"/>
      <c r="HMU5" s="98"/>
      <c r="HMV5" s="98"/>
      <c r="HNG5" s="97"/>
      <c r="HNM5" s="100"/>
      <c r="HNQ5" s="97"/>
      <c r="HOD5" s="97"/>
      <c r="HPI5" s="101"/>
      <c r="HPJ5" s="98"/>
      <c r="HPK5" s="98"/>
      <c r="HPL5" s="98"/>
      <c r="HPM5" s="102"/>
      <c r="HPN5" s="98"/>
      <c r="HPO5" s="98"/>
      <c r="HPP5" s="98"/>
      <c r="HQA5" s="97"/>
      <c r="HQG5" s="100"/>
      <c r="HQK5" s="97"/>
      <c r="HQX5" s="97"/>
      <c r="HSC5" s="101"/>
      <c r="HSD5" s="98"/>
      <c r="HSE5" s="98"/>
      <c r="HSF5" s="98"/>
      <c r="HSG5" s="102"/>
      <c r="HSH5" s="98"/>
      <c r="HSI5" s="98"/>
      <c r="HSJ5" s="98"/>
      <c r="HSU5" s="97"/>
      <c r="HTA5" s="100"/>
      <c r="HTE5" s="97"/>
      <c r="HTR5" s="97"/>
      <c r="HUW5" s="101"/>
      <c r="HUX5" s="98"/>
      <c r="HUY5" s="98"/>
      <c r="HUZ5" s="98"/>
      <c r="HVA5" s="102"/>
      <c r="HVB5" s="98"/>
      <c r="HVC5" s="98"/>
      <c r="HVD5" s="98"/>
      <c r="HVO5" s="97"/>
      <c r="HVU5" s="100"/>
      <c r="HVY5" s="97"/>
      <c r="HWL5" s="97"/>
      <c r="HXQ5" s="101"/>
      <c r="HXR5" s="98"/>
      <c r="HXS5" s="98"/>
      <c r="HXT5" s="98"/>
      <c r="HXU5" s="102"/>
      <c r="HXV5" s="98"/>
      <c r="HXW5" s="98"/>
      <c r="HXX5" s="98"/>
      <c r="HYI5" s="97"/>
      <c r="HYO5" s="100"/>
      <c r="HYS5" s="97"/>
      <c r="HZF5" s="97"/>
      <c r="IAK5" s="101"/>
      <c r="IAL5" s="98"/>
      <c r="IAM5" s="98"/>
      <c r="IAN5" s="98"/>
      <c r="IAO5" s="102"/>
      <c r="IAP5" s="98"/>
      <c r="IAQ5" s="98"/>
      <c r="IAR5" s="98"/>
      <c r="IBC5" s="97"/>
      <c r="IBI5" s="100"/>
      <c r="IBM5" s="97"/>
      <c r="IBZ5" s="97"/>
      <c r="IDE5" s="101"/>
      <c r="IDF5" s="98"/>
      <c r="IDG5" s="98"/>
      <c r="IDH5" s="98"/>
      <c r="IDI5" s="102"/>
      <c r="IDJ5" s="98"/>
      <c r="IDK5" s="98"/>
      <c r="IDL5" s="98"/>
      <c r="IDW5" s="97"/>
      <c r="IEC5" s="100"/>
      <c r="IEG5" s="97"/>
      <c r="IET5" s="97"/>
      <c r="IFY5" s="101"/>
      <c r="IFZ5" s="98"/>
      <c r="IGA5" s="98"/>
      <c r="IGB5" s="98"/>
      <c r="IGC5" s="102"/>
      <c r="IGD5" s="98"/>
      <c r="IGE5" s="98"/>
      <c r="IGF5" s="98"/>
      <c r="IGQ5" s="97"/>
      <c r="IGW5" s="100"/>
      <c r="IHA5" s="97"/>
      <c r="IHN5" s="97"/>
      <c r="IIS5" s="101"/>
      <c r="IIT5" s="98"/>
      <c r="IIU5" s="98"/>
      <c r="IIV5" s="98"/>
      <c r="IIW5" s="102"/>
      <c r="IIX5" s="98"/>
      <c r="IIY5" s="98"/>
      <c r="IIZ5" s="98"/>
      <c r="IJK5" s="97"/>
      <c r="IJQ5" s="100"/>
      <c r="IJU5" s="97"/>
      <c r="IKH5" s="97"/>
      <c r="ILM5" s="101"/>
      <c r="ILN5" s="98"/>
      <c r="ILO5" s="98"/>
      <c r="ILP5" s="98"/>
      <c r="ILQ5" s="102"/>
      <c r="ILR5" s="98"/>
      <c r="ILS5" s="98"/>
      <c r="ILT5" s="98"/>
      <c r="IME5" s="97"/>
      <c r="IMK5" s="100"/>
      <c r="IMO5" s="97"/>
      <c r="INB5" s="97"/>
      <c r="IOG5" s="101"/>
      <c r="IOH5" s="98"/>
      <c r="IOI5" s="98"/>
      <c r="IOJ5" s="98"/>
      <c r="IOK5" s="102"/>
      <c r="IOL5" s="98"/>
      <c r="IOM5" s="98"/>
      <c r="ION5" s="98"/>
      <c r="IOY5" s="97"/>
      <c r="IPE5" s="100"/>
      <c r="IPI5" s="97"/>
      <c r="IPV5" s="97"/>
      <c r="IRA5" s="101"/>
      <c r="IRB5" s="98"/>
      <c r="IRC5" s="98"/>
      <c r="IRD5" s="98"/>
      <c r="IRE5" s="102"/>
      <c r="IRF5" s="98"/>
      <c r="IRG5" s="98"/>
      <c r="IRH5" s="98"/>
      <c r="IRS5" s="97"/>
      <c r="IRY5" s="100"/>
      <c r="ISC5" s="97"/>
      <c r="ISP5" s="97"/>
      <c r="ITU5" s="101"/>
      <c r="ITV5" s="98"/>
      <c r="ITW5" s="98"/>
      <c r="ITX5" s="98"/>
      <c r="ITY5" s="102"/>
      <c r="ITZ5" s="98"/>
      <c r="IUA5" s="98"/>
      <c r="IUB5" s="98"/>
      <c r="IUM5" s="97"/>
      <c r="IUS5" s="100"/>
      <c r="IUW5" s="97"/>
      <c r="IVJ5" s="97"/>
      <c r="IWO5" s="101"/>
      <c r="IWP5" s="98"/>
      <c r="IWQ5" s="98"/>
      <c r="IWR5" s="98"/>
      <c r="IWS5" s="102"/>
      <c r="IWT5" s="98"/>
      <c r="IWU5" s="98"/>
      <c r="IWV5" s="98"/>
      <c r="IXG5" s="97"/>
      <c r="IXM5" s="100"/>
      <c r="IXQ5" s="97"/>
      <c r="IYD5" s="97"/>
      <c r="IZI5" s="101"/>
      <c r="IZJ5" s="98"/>
      <c r="IZK5" s="98"/>
      <c r="IZL5" s="98"/>
      <c r="IZM5" s="102"/>
      <c r="IZN5" s="98"/>
      <c r="IZO5" s="98"/>
      <c r="IZP5" s="98"/>
      <c r="JAA5" s="97"/>
      <c r="JAG5" s="100"/>
      <c r="JAK5" s="97"/>
      <c r="JAX5" s="97"/>
      <c r="JCC5" s="101"/>
      <c r="JCD5" s="98"/>
      <c r="JCE5" s="98"/>
      <c r="JCF5" s="98"/>
      <c r="JCG5" s="102"/>
      <c r="JCH5" s="98"/>
      <c r="JCI5" s="98"/>
      <c r="JCJ5" s="98"/>
      <c r="JCU5" s="97"/>
      <c r="JDA5" s="100"/>
      <c r="JDE5" s="97"/>
      <c r="JDR5" s="97"/>
      <c r="JEW5" s="101"/>
      <c r="JEX5" s="98"/>
      <c r="JEY5" s="98"/>
      <c r="JEZ5" s="98"/>
      <c r="JFA5" s="102"/>
      <c r="JFB5" s="98"/>
      <c r="JFC5" s="98"/>
      <c r="JFD5" s="98"/>
      <c r="JFO5" s="97"/>
      <c r="JFU5" s="100"/>
      <c r="JFY5" s="97"/>
      <c r="JGL5" s="97"/>
      <c r="JHQ5" s="101"/>
      <c r="JHR5" s="98"/>
      <c r="JHS5" s="98"/>
      <c r="JHT5" s="98"/>
      <c r="JHU5" s="102"/>
      <c r="JHV5" s="98"/>
      <c r="JHW5" s="98"/>
      <c r="JHX5" s="98"/>
      <c r="JII5" s="97"/>
      <c r="JIO5" s="100"/>
      <c r="JIS5" s="97"/>
      <c r="JJF5" s="97"/>
      <c r="JKK5" s="101"/>
      <c r="JKL5" s="98"/>
      <c r="JKM5" s="98"/>
      <c r="JKN5" s="98"/>
      <c r="JKO5" s="102"/>
      <c r="JKP5" s="98"/>
      <c r="JKQ5" s="98"/>
      <c r="JKR5" s="98"/>
      <c r="JLC5" s="97"/>
      <c r="JLI5" s="100"/>
      <c r="JLM5" s="97"/>
      <c r="JLZ5" s="97"/>
      <c r="JNE5" s="101"/>
      <c r="JNF5" s="98"/>
      <c r="JNG5" s="98"/>
      <c r="JNH5" s="98"/>
      <c r="JNI5" s="102"/>
      <c r="JNJ5" s="98"/>
      <c r="JNK5" s="98"/>
      <c r="JNL5" s="98"/>
      <c r="JNW5" s="97"/>
      <c r="JOC5" s="100"/>
      <c r="JOG5" s="97"/>
      <c r="JOT5" s="97"/>
      <c r="JPY5" s="101"/>
      <c r="JPZ5" s="98"/>
      <c r="JQA5" s="98"/>
      <c r="JQB5" s="98"/>
      <c r="JQC5" s="102"/>
      <c r="JQD5" s="98"/>
      <c r="JQE5" s="98"/>
      <c r="JQF5" s="98"/>
      <c r="JQQ5" s="97"/>
      <c r="JQW5" s="100"/>
      <c r="JRA5" s="97"/>
      <c r="JRN5" s="97"/>
      <c r="JSS5" s="101"/>
      <c r="JST5" s="98"/>
      <c r="JSU5" s="98"/>
      <c r="JSV5" s="98"/>
      <c r="JSW5" s="102"/>
      <c r="JSX5" s="98"/>
      <c r="JSY5" s="98"/>
      <c r="JSZ5" s="98"/>
      <c r="JTC5" s="96">
        <f t="shared" si="7"/>
        <v>2</v>
      </c>
      <c r="JTD5" s="96" t="str">
        <f>'Dummy Table1'!JSZ14</f>
        <v>Denmark</v>
      </c>
      <c r="JTE5" s="96">
        <f t="shared" si="8"/>
        <v>0</v>
      </c>
      <c r="JTF5" s="96">
        <f t="shared" si="9"/>
        <v>3</v>
      </c>
      <c r="JTG5" s="96">
        <f t="shared" si="10"/>
        <v>0</v>
      </c>
      <c r="JTH5" s="96">
        <f t="shared" si="11"/>
        <v>0</v>
      </c>
      <c r="JTI5" s="96">
        <f t="shared" si="12"/>
        <v>0</v>
      </c>
      <c r="JTJ5" s="96">
        <f t="shared" si="13"/>
        <v>100</v>
      </c>
      <c r="JTK5" s="97">
        <f t="shared" si="14"/>
        <v>3</v>
      </c>
      <c r="JTL5" s="96">
        <v>18</v>
      </c>
      <c r="JTM5" s="96">
        <f t="shared" si="15"/>
        <v>1</v>
      </c>
      <c r="JTN5" s="96">
        <f t="shared" si="16"/>
        <v>0</v>
      </c>
      <c r="JTO5" s="96">
        <f t="shared" si="17"/>
        <v>0</v>
      </c>
      <c r="JTP5" s="96">
        <f t="shared" si="18"/>
        <v>1</v>
      </c>
      <c r="JTQ5" s="100">
        <f t="shared" ref="JTQ5" si="49">IF(SUM(JUI4:JUK7)=0,IF(COUNTIF(JUL4:JUL7,0)&gt;1,2,JUL5+1),IF(AND(JTZ4=1,JTZ5=3,JUA4&lt;&gt;0,JUA5&lt;&gt;0,JUA6=0,JUA7=0),2,IF(AND(JTZ4=2,JTZ5=2,JUA4&lt;&gt;0,JUA5&lt;&gt;0,JUA6=0,JUA7=0),1,IF(AND(JTZ5=4,JUK5=2),3,JTZ5))))</f>
        <v>2</v>
      </c>
      <c r="JTR5" s="96" t="str">
        <f t="shared" ref="JTR5" si="50">VLOOKUP(2,JTC$4:JTD$7,2,FALSE)</f>
        <v>Denmark</v>
      </c>
      <c r="JTS5" s="96">
        <f t="shared" si="21"/>
        <v>0</v>
      </c>
      <c r="JTT5" s="96">
        <f t="shared" si="22"/>
        <v>100</v>
      </c>
      <c r="JTU5" s="97">
        <f t="shared" ref="JTU5:JTU7" si="51">SUMIF(JTD$4:JTD$60,JTR5,JTK$4:JTK$60)</f>
        <v>3</v>
      </c>
      <c r="JTV5" s="96">
        <f t="shared" si="23"/>
        <v>2</v>
      </c>
      <c r="JTW5" s="96">
        <f t="shared" si="24"/>
        <v>0</v>
      </c>
      <c r="JTX5" s="96">
        <f t="shared" si="25"/>
        <v>0</v>
      </c>
      <c r="JTY5" s="96">
        <f t="shared" si="26"/>
        <v>18</v>
      </c>
      <c r="JTZ5" s="96">
        <f t="shared" si="27"/>
        <v>2</v>
      </c>
      <c r="JUA5" s="96" t="str">
        <f t="shared" ref="JUA5" si="52">IF(OR(AND(JTU4=JTU5,JTT4=JTT5,JTS4=JTS5),AND(JTU6=JTU5,JTT6=JTT5,JTS6=JTS5)),JTR5,0)</f>
        <v>Denmark</v>
      </c>
      <c r="JUB5" s="96">
        <f t="shared" si="29"/>
        <v>0</v>
      </c>
      <c r="JUC5" s="96">
        <f t="shared" si="30"/>
        <v>3</v>
      </c>
      <c r="JUD5" s="96">
        <f t="shared" si="31"/>
        <v>0</v>
      </c>
      <c r="JUE5" s="96">
        <f t="shared" si="32"/>
        <v>0</v>
      </c>
      <c r="JUF5" s="96">
        <f t="shared" si="33"/>
        <v>0</v>
      </c>
      <c r="JUG5" s="96">
        <f t="shared" si="34"/>
        <v>100</v>
      </c>
      <c r="JUH5" s="97">
        <f t="shared" si="35"/>
        <v>3</v>
      </c>
      <c r="JUI5" s="96">
        <f t="shared" si="36"/>
        <v>0</v>
      </c>
      <c r="JUJ5" s="96">
        <f t="shared" si="37"/>
        <v>0</v>
      </c>
      <c r="JUK5" s="96">
        <f t="shared" si="38"/>
        <v>0</v>
      </c>
      <c r="JUL5" s="96">
        <f t="shared" si="39"/>
        <v>0</v>
      </c>
      <c r="JUM5" s="96">
        <v>0</v>
      </c>
      <c r="JUN5" s="96">
        <f t="shared" ref="JUN5:JUN6" si="53">IF(JUA5&lt;&gt;0,IF(OR(SUM(JUI5:JUK5)=SUM(JUI4:JUK4),SUM(JUI5:JUK5)=SUM(JUI6:JUK6)),1,0),0)</f>
        <v>1</v>
      </c>
      <c r="JUO5" s="96">
        <f t="shared" ref="JUO5:JUO7" si="54">IF(JUP5&lt;&gt;0,JUO4+1,JUO4)</f>
        <v>2</v>
      </c>
      <c r="JUP5" s="96" t="str">
        <f t="shared" si="42"/>
        <v>Denmark</v>
      </c>
      <c r="JUQ5" s="96">
        <v>2</v>
      </c>
      <c r="JUR5" s="96" t="str">
        <f>IF(AND('Dummy Table1'!JSV15&lt;&gt;"",'Dummy Table1'!JSX15&lt;&gt;""),IF('Dummy Table1'!JSV15&gt;'Dummy Table1'!JSX15,'Dummy Table1'!JST15,""),"")</f>
        <v/>
      </c>
      <c r="JUS5" s="96" t="str">
        <f>IF(AND('Dummy Table1'!JSV15&lt;&gt;"",'Dummy Table1'!JSX15&lt;&gt;""),IF('Dummy Table1'!JSV15='Dummy Table1'!JSX15,'Dummy Table1'!JST15,""),"")</f>
        <v>Honduras</v>
      </c>
      <c r="JUT5" s="96" t="str">
        <f>IF(AND('Dummy Table1'!JSV15&lt;&gt;"",'Dummy Table1'!JSX15&lt;&gt;""),IF('Dummy Table1'!JSV15&gt;'Dummy Table1'!JSX15,'Dummy Table1'!JSZ15,""),"")</f>
        <v/>
      </c>
      <c r="JUU5" s="96">
        <f>IF(AND('Dummy Table1'!JSV15&lt;&gt;"",'Dummy Table1'!JSX15&lt;&gt;""),'Dummy Table1'!JSV15,0)</f>
        <v>0</v>
      </c>
      <c r="JUV5" s="96" t="str">
        <f>IF(AND('Dummy Table1'!JSV15&lt;&gt;"",'Dummy Table1'!JSX15&lt;&gt;""),IF('Dummy Table1'!JSV15&lt;'Dummy Table1'!JSX15,'Dummy Table1'!JSZ15,""),"")</f>
        <v/>
      </c>
      <c r="JUW5" s="96" t="str">
        <f>IF(AND('Dummy Table1'!JSV15&lt;&gt;"",'Dummy Table1'!JSX15&lt;&gt;""),IF('Dummy Table1'!JSV15='Dummy Table1'!JSX15,'Dummy Table1'!JSZ15,""),"")</f>
        <v>Algeria</v>
      </c>
      <c r="JUX5" s="96" t="str">
        <f>IF(AND('Dummy Table1'!JSV15&lt;&gt;"",'Dummy Table1'!JSX15&lt;&gt;""),IF('Dummy Table1'!JSV15&lt;'Dummy Table1'!JSX15,'Dummy Table1'!JST15,""),"")</f>
        <v/>
      </c>
      <c r="JUY5" s="96">
        <f>IF(AND('Dummy Table1'!JSV15&lt;&gt;"",'Dummy Table1'!JSX15&lt;&gt;""),'Dummy Table1'!JSX15,0)</f>
        <v>0</v>
      </c>
      <c r="JUZ5" s="96">
        <v>1</v>
      </c>
      <c r="JVA5" s="96" t="str">
        <f t="shared" si="43"/>
        <v/>
      </c>
      <c r="JVB5" s="96" t="str">
        <f t="shared" si="44"/>
        <v>Honduras</v>
      </c>
      <c r="JVC5" s="96" t="str">
        <f t="shared" si="45"/>
        <v/>
      </c>
      <c r="JVD5" s="96" t="str">
        <f t="shared" si="46"/>
        <v/>
      </c>
      <c r="JVE5" s="96" t="str">
        <f t="shared" si="47"/>
        <v>Algeria</v>
      </c>
      <c r="JVF5" s="96" t="str">
        <f t="shared" si="48"/>
        <v/>
      </c>
      <c r="JVG5" s="96">
        <v>3</v>
      </c>
      <c r="JVH5" s="96" t="str">
        <f>'Dummy Table1'!JST16</f>
        <v>Brazil</v>
      </c>
      <c r="JVI5" s="96">
        <f>IF(AND('Dummy Table1'!JSV16&lt;&gt;"",'Dummy Table1'!JSX16&lt;&gt;""),'Dummy Table1'!JSV16,"")</f>
        <v>0</v>
      </c>
      <c r="JVJ5" s="96">
        <f>IF(AND('Dummy Table1'!JSX16&lt;&gt;"",'Dummy Table1'!JSV16&lt;&gt;""),'Dummy Table1'!JSX16,"")</f>
        <v>0</v>
      </c>
      <c r="JVK5" s="96" t="str">
        <f>'Dummy Table1'!JSZ16</f>
        <v>South Africa</v>
      </c>
    </row>
    <row r="6" spans="1:5120 5123:8131" ht="16.2" x14ac:dyDescent="0.2">
      <c r="A6" s="103"/>
      <c r="B6" s="103"/>
      <c r="C6" s="103"/>
      <c r="D6" s="103"/>
      <c r="E6" s="103"/>
      <c r="F6" s="103"/>
      <c r="G6" s="103"/>
      <c r="H6" s="103"/>
      <c r="K6" s="96">
        <f>U6+V6+W6+X6</f>
        <v>3</v>
      </c>
      <c r="L6" s="96" t="str">
        <f>'Dummy Table1'!B15</f>
        <v>Honduras</v>
      </c>
      <c r="M6" s="96">
        <f>SUMIF(AZ$4:AZ$60,L6,BH$4:BH$60)+SUMIF(BD$4:BD$60,L6,BH$4:BH$60)</f>
        <v>0</v>
      </c>
      <c r="N6" s="96">
        <f>SUMIF(BA$4:BA$60,L6,BH$4:BH$60)+SUMIF(BE$4:BE$60,L6,BH$4:BH$60)</f>
        <v>0</v>
      </c>
      <c r="O6" s="96">
        <f>SUMIF(BB$4:BB$60,L6,BH$4:BH$60)+SUMIF(BF$4:BF$60,L6,BH$4:BH$60)</f>
        <v>0</v>
      </c>
      <c r="P6" s="96">
        <f>SUMIF($BP$3:$BP$60,L6,$BQ$3:$BQ$60)+SUMIF($BS$3:$BS$60,L6,$BR$3:$BR$60)</f>
        <v>0</v>
      </c>
      <c r="Q6" s="96">
        <f>SUMIF($BS$3:$BS$60,L6,$BQ$3:$BQ$60)+SUMIF($BP$3:$BP$60,L6,$BR$3:$BR$60)</f>
        <v>0</v>
      </c>
      <c r="R6" s="96">
        <f>P6-Q6+100</f>
        <v>100</v>
      </c>
      <c r="S6" s="97">
        <f>M6*3+N6</f>
        <v>0</v>
      </c>
      <c r="T6" s="96">
        <v>23</v>
      </c>
      <c r="U6" s="96">
        <f>RANK(S6,S$4:S$7)</f>
        <v>1</v>
      </c>
      <c r="V6" s="96">
        <f>SUMPRODUCT((S$4:S$7=S6)*(R$4:R$7&gt;R6))</f>
        <v>0</v>
      </c>
      <c r="W6" s="96">
        <f>SUMPRODUCT((S$4:S$7=S6)*(R$4:R$7=R6)*(P$4:P$7&gt;P6))</f>
        <v>0</v>
      </c>
      <c r="X6" s="96">
        <f>SUMPRODUCT((S$4:S$7=S6)*(R$4:R$7=R6)*(P$4:P$7=P6)*(T$4:T$7&lt;T6))</f>
        <v>2</v>
      </c>
      <c r="Y6" s="100">
        <f>IF(SUM(AQ4:AS7)=0,IF(COUNTIF(AT4:AT7,0)&gt;1,3,AT6+1),IF(AND(AH5=3,AH6=3,AI4=0,AI5&lt;&gt;0,AI6&lt;&gt;0),2,IF(OR(AH6=5,AH6=4),3,IF(AH6=6,4,IF(AND(AH5=4,AH4=1,AI6&lt;&gt;""),2,IF(AND(AS6=0,AS5=1,AS4=1,AI6&lt;&gt;""),1,AH6))))))</f>
        <v>3</v>
      </c>
      <c r="Z6" s="96" t="str">
        <f>VLOOKUP(3,K$4:L$7,2,FALSE)</f>
        <v>Honduras</v>
      </c>
      <c r="AA6" s="96">
        <f>SUMIF(L$4:L$60,Z6,P$4:P$60)</f>
        <v>0</v>
      </c>
      <c r="AB6" s="96">
        <f>SUMIF(L$4:L$60,Z6,R$4:R$60)</f>
        <v>100</v>
      </c>
      <c r="AC6" s="97">
        <f>SUMIF($L$4:$L$60,$Z6,S$4:S$60)</f>
        <v>0</v>
      </c>
      <c r="AD6" s="96">
        <f>SUMIF($L$4:$L$60,$Z6,K$4:K$60)</f>
        <v>3</v>
      </c>
      <c r="AE6" s="96">
        <f t="shared" si="0"/>
        <v>0</v>
      </c>
      <c r="AF6" s="96">
        <f t="shared" si="0"/>
        <v>0</v>
      </c>
      <c r="AG6" s="96">
        <f>SUMIF($L$4:$L$60,$Z6,T$4:T$60)</f>
        <v>23</v>
      </c>
      <c r="AH6" s="96">
        <f>IF(AI6=0,AD6,AD6+AQ6+AR6+AS6+AT6)</f>
        <v>3</v>
      </c>
      <c r="AI6" s="96" t="str">
        <f>IF(OR(AND(AC5=AC6,AB5=AB6,AA5=AA6),AND(AC7=AC6,AC6=AC5,AB7=AB6,AB6=AB5,AA7=AA6,AA6=AA5)),Z6,0)</f>
        <v>Honduras</v>
      </c>
      <c r="AJ6" s="96">
        <f>SUMIF($BI$4:$BI$60,$AI6,$BH$4:$BH$60)+SUMIF($BL$4:$BL$60,$AI6,$BH$4:$BH$60)</f>
        <v>0</v>
      </c>
      <c r="AK6" s="96">
        <f>SUMIF($BJ$4:$BJ$60,$AI6,$BH$4:$BH$60)+SUMIF($BM$4:$BM$60,$AI6,$BH$4:$BH$60)</f>
        <v>0</v>
      </c>
      <c r="AL6" s="96">
        <f>SUMIF($BK$4:$BK$60,$AI6,$BH$4:$BH$60)+SUMIF($BN$4:$BN$60,$AI6,$BH$4:$BH$60)</f>
        <v>0</v>
      </c>
      <c r="AM6" s="96">
        <f>SUMIF(BI$4:BI$60,AI6,BC$4:BC$60)+SUMIF(BL$4:BL$60,AI6,BG$4:BG$60)+SUMIF(BJ$4:BJ$60,AI6,BC$4:BC$60)+SUMIF(BM$4:BM$60,AI6,BG$4:BG$60)</f>
        <v>0</v>
      </c>
      <c r="AN6" s="96">
        <f>SUMIF(BK$4:BK$60,AI6,BC$4:BC$60)+SUMIF(BN$4:BN$60,AI6,BG$4:BG$60)+SUMIF(BJ$4:BJ$60,AI6,BC$4:BC$60)+SUMIF(BM$4:BM$60,AI6,BG$4:BG$60)</f>
        <v>0</v>
      </c>
      <c r="AO6" s="96">
        <f>AM6-AN6+100</f>
        <v>100</v>
      </c>
      <c r="AP6" s="97">
        <f>IF(AI6&lt;&gt;0,AJ6*3+AK6,"")</f>
        <v>0</v>
      </c>
      <c r="AQ6" s="96">
        <f>IF(AI6&lt;&gt;0,RANK(AP6,AP$4:AP$7)-1,5)</f>
        <v>0</v>
      </c>
      <c r="AR6" s="96">
        <f>IF(AI6&lt;&gt;0,SUMPRODUCT((AP$4:AP$7=AP6)*(AO$4:AO$7&gt;AO6)),5)</f>
        <v>0</v>
      </c>
      <c r="AS6" s="96">
        <f>IF(AI6&lt;&gt;0,SUMPRODUCT(($AP$4:$AP$7=AP6)*($AO$4:$AO$7=AO6)*($AM$4:$AM$7&gt;AM6)),5)</f>
        <v>0</v>
      </c>
      <c r="AT6" s="96">
        <f>IF(AI6&lt;&gt;0,SUMPRODUCT(($AP4:$AP7=AP6)*($AO4:$AO7=AO6)*($AM4:$AM7=AM6)*($AU4:$AU7&lt;AU6)),5)</f>
        <v>0</v>
      </c>
      <c r="AU6" s="96">
        <v>0</v>
      </c>
      <c r="AV6" s="96">
        <f>IF(AI6&lt;&gt;0,IF(OR(SUM(AQ6:AS6)=SUM(AQ5:AS5),SUM(AQ6:AS6)=SUM(AQ7:AS7)),1,0),0)</f>
        <v>1</v>
      </c>
      <c r="AW6" s="96">
        <f>IF(AX6&lt;&gt;0,AW5+1,AW5)</f>
        <v>3</v>
      </c>
      <c r="AX6" s="96" t="str">
        <f>IF(AV6=1,AI6,0)</f>
        <v>Honduras</v>
      </c>
      <c r="AY6" s="96">
        <v>3</v>
      </c>
      <c r="AZ6" s="96" t="str">
        <f>IF(AND('Dummy Table1'!D16&lt;&gt;"",'Dummy Table1'!F16&lt;&gt;""),IF('Dummy Table1'!D16&gt;'Dummy Table1'!F16,'Dummy Table1'!B16,""),"")</f>
        <v/>
      </c>
      <c r="BA6" s="96" t="str">
        <f>IF(AND('Dummy Table1'!D16&lt;&gt;"",'Dummy Table1'!F16&lt;&gt;""),IF('Dummy Table1'!D16='Dummy Table1'!F16,'Dummy Table1'!B16,""),"")</f>
        <v/>
      </c>
      <c r="BB6" s="96" t="str">
        <f>IF(AND('Dummy Table1'!D16&lt;&gt;"",'Dummy Table1'!F16&lt;&gt;""),IF('Dummy Table1'!D16&gt;'Dummy Table1'!F16,'Dummy Table1'!H16,""),"")</f>
        <v/>
      </c>
      <c r="BC6" s="96">
        <f>IF(AND('Dummy Table1'!D16&lt;&gt;"",'Dummy Table1'!F16&lt;&gt;""),'Dummy Table1'!D16,0)</f>
        <v>0</v>
      </c>
      <c r="BD6" s="96" t="str">
        <f>IF(AND('Dummy Table1'!D16&lt;&gt;"",'Dummy Table1'!F16&lt;&gt;""),IF('Dummy Table1'!D16&lt;'Dummy Table1'!F16,'Dummy Table1'!H16,""),"")</f>
        <v/>
      </c>
      <c r="BE6" s="96" t="str">
        <f>IF(AND('Dummy Table1'!D16&lt;&gt;"",'Dummy Table1'!F16&lt;&gt;""),IF('Dummy Table1'!D16='Dummy Table1'!F16,'Dummy Table1'!H16,""),"")</f>
        <v/>
      </c>
      <c r="BF6" s="96" t="str">
        <f>IF(AND('Dummy Table1'!D16&lt;&gt;"",'Dummy Table1'!F16&lt;&gt;""),IF('Dummy Table1'!D16&lt;'Dummy Table1'!F16,'Dummy Table1'!B16,""),"")</f>
        <v/>
      </c>
      <c r="BG6" s="96">
        <f>IF(AND('Dummy Table1'!D16&lt;&gt;"",'Dummy Table1'!F16&lt;&gt;""),'Dummy Table1'!F16,0)</f>
        <v>0</v>
      </c>
      <c r="BH6" s="96">
        <v>1</v>
      </c>
      <c r="BI6" s="96" t="str">
        <f t="shared" si="1"/>
        <v/>
      </c>
      <c r="BJ6" s="96" t="str">
        <f t="shared" si="2"/>
        <v/>
      </c>
      <c r="BK6" s="96" t="str">
        <f t="shared" si="3"/>
        <v/>
      </c>
      <c r="BL6" s="96" t="str">
        <f t="shared" si="4"/>
        <v/>
      </c>
      <c r="BM6" s="96" t="str">
        <f t="shared" si="5"/>
        <v/>
      </c>
      <c r="BN6" s="96" t="str">
        <f t="shared" si="6"/>
        <v/>
      </c>
      <c r="BO6" s="96">
        <v>4</v>
      </c>
      <c r="BP6" s="96" t="str">
        <f>'Dummy Table1'!B17</f>
        <v>Fiji</v>
      </c>
      <c r="BQ6" s="96" t="str">
        <f>IF(AND('Dummy Table1'!D17&lt;&gt;"",'Dummy Table1'!F17&lt;&gt;""),'Dummy Table1'!D17,"")</f>
        <v/>
      </c>
      <c r="BR6" s="96" t="str">
        <f>IF(AND('Dummy Table1'!F17&lt;&gt;"",'Dummy Table1'!D17&lt;&gt;""),'Dummy Table1'!F17,"")</f>
        <v/>
      </c>
      <c r="BS6" s="96" t="str">
        <f>'Dummy Table1'!H17</f>
        <v>Korea Republic</v>
      </c>
      <c r="BU6" s="103"/>
      <c r="BV6" s="103"/>
      <c r="BW6" s="103"/>
      <c r="BX6" s="103"/>
      <c r="BY6" s="103"/>
      <c r="BZ6" s="103"/>
      <c r="CA6" s="103"/>
      <c r="CB6" s="103"/>
      <c r="CM6" s="97"/>
      <c r="CS6" s="100"/>
      <c r="CW6" s="97"/>
      <c r="DJ6" s="97"/>
      <c r="EO6" s="103"/>
      <c r="EP6" s="103"/>
      <c r="EQ6" s="103"/>
      <c r="ER6" s="103"/>
      <c r="ES6" s="103"/>
      <c r="ET6" s="103"/>
      <c r="EU6" s="103"/>
      <c r="EV6" s="103"/>
      <c r="FG6" s="97"/>
      <c r="FM6" s="100"/>
      <c r="FQ6" s="97"/>
      <c r="GD6" s="97"/>
      <c r="HI6" s="103"/>
      <c r="HJ6" s="103"/>
      <c r="HK6" s="103"/>
      <c r="HL6" s="103"/>
      <c r="HM6" s="103"/>
      <c r="HN6" s="103"/>
      <c r="HO6" s="103"/>
      <c r="HP6" s="103"/>
      <c r="IA6" s="97"/>
      <c r="IG6" s="100"/>
      <c r="IK6" s="97"/>
      <c r="IX6" s="97"/>
      <c r="KC6" s="103"/>
      <c r="KD6" s="103"/>
      <c r="KE6" s="103"/>
      <c r="KF6" s="103"/>
      <c r="KG6" s="103"/>
      <c r="KH6" s="103"/>
      <c r="KI6" s="103"/>
      <c r="KJ6" s="103"/>
      <c r="KU6" s="97"/>
      <c r="LA6" s="100"/>
      <c r="LE6" s="97"/>
      <c r="LR6" s="97"/>
      <c r="MW6" s="103"/>
      <c r="MX6" s="103"/>
      <c r="MY6" s="103"/>
      <c r="MZ6" s="103"/>
      <c r="NA6" s="103"/>
      <c r="NB6" s="103"/>
      <c r="NC6" s="103"/>
      <c r="ND6" s="103"/>
      <c r="NO6" s="97"/>
      <c r="NU6" s="100"/>
      <c r="NY6" s="97"/>
      <c r="OL6" s="97"/>
      <c r="PQ6" s="103"/>
      <c r="PR6" s="103"/>
      <c r="PS6" s="103"/>
      <c r="PT6" s="103"/>
      <c r="PU6" s="103"/>
      <c r="PV6" s="103"/>
      <c r="PW6" s="103"/>
      <c r="PX6" s="103"/>
      <c r="QI6" s="97"/>
      <c r="QO6" s="100"/>
      <c r="QS6" s="97"/>
      <c r="RF6" s="97"/>
      <c r="SK6" s="103"/>
      <c r="SL6" s="103"/>
      <c r="SM6" s="103"/>
      <c r="SN6" s="103"/>
      <c r="SO6" s="103"/>
      <c r="SP6" s="103"/>
      <c r="SQ6" s="103"/>
      <c r="SR6" s="103"/>
      <c r="TC6" s="97"/>
      <c r="TI6" s="100"/>
      <c r="TM6" s="97"/>
      <c r="TZ6" s="97"/>
      <c r="VE6" s="103"/>
      <c r="VF6" s="103"/>
      <c r="VG6" s="103"/>
      <c r="VH6" s="103"/>
      <c r="VI6" s="103"/>
      <c r="VJ6" s="103"/>
      <c r="VK6" s="103"/>
      <c r="VL6" s="103"/>
      <c r="VW6" s="97"/>
      <c r="WC6" s="100"/>
      <c r="WG6" s="97"/>
      <c r="WT6" s="97"/>
      <c r="XY6" s="103"/>
      <c r="XZ6" s="103"/>
      <c r="YA6" s="103"/>
      <c r="YB6" s="103"/>
      <c r="YC6" s="103"/>
      <c r="YD6" s="103"/>
      <c r="YE6" s="103"/>
      <c r="YF6" s="103"/>
      <c r="YQ6" s="97"/>
      <c r="YW6" s="100"/>
      <c r="ZA6" s="97"/>
      <c r="ZN6" s="97"/>
      <c r="AAS6" s="103"/>
      <c r="AAT6" s="103"/>
      <c r="AAU6" s="103"/>
      <c r="AAV6" s="103"/>
      <c r="AAW6" s="103"/>
      <c r="AAX6" s="103"/>
      <c r="AAY6" s="103"/>
      <c r="AAZ6" s="103"/>
      <c r="ABK6" s="97"/>
      <c r="ABQ6" s="100"/>
      <c r="ABU6" s="97"/>
      <c r="ACH6" s="97"/>
      <c r="ADM6" s="103"/>
      <c r="ADN6" s="103"/>
      <c r="ADO6" s="103"/>
      <c r="ADP6" s="103"/>
      <c r="ADQ6" s="103"/>
      <c r="ADR6" s="103"/>
      <c r="ADS6" s="103"/>
      <c r="ADT6" s="103"/>
      <c r="AEE6" s="97"/>
      <c r="AEK6" s="100"/>
      <c r="AEO6" s="97"/>
      <c r="AFB6" s="97"/>
      <c r="AGG6" s="103"/>
      <c r="AGH6" s="103"/>
      <c r="AGI6" s="103"/>
      <c r="AGJ6" s="103"/>
      <c r="AGK6" s="103"/>
      <c r="AGL6" s="103"/>
      <c r="AGM6" s="103"/>
      <c r="AGN6" s="103"/>
      <c r="AGY6" s="97"/>
      <c r="AHE6" s="100"/>
      <c r="AHI6" s="97"/>
      <c r="AHV6" s="97"/>
      <c r="AJA6" s="103"/>
      <c r="AJB6" s="103"/>
      <c r="AJC6" s="103"/>
      <c r="AJD6" s="103"/>
      <c r="AJE6" s="103"/>
      <c r="AJF6" s="103"/>
      <c r="AJG6" s="103"/>
      <c r="AJH6" s="103"/>
      <c r="AJS6" s="97"/>
      <c r="AJY6" s="100"/>
      <c r="AKC6" s="97"/>
      <c r="AKP6" s="97"/>
      <c r="ALU6" s="103"/>
      <c r="ALV6" s="103"/>
      <c r="ALW6" s="103"/>
      <c r="ALX6" s="103"/>
      <c r="ALY6" s="103"/>
      <c r="ALZ6" s="103"/>
      <c r="AMA6" s="103"/>
      <c r="AMB6" s="103"/>
      <c r="AMM6" s="97"/>
      <c r="AMS6" s="100"/>
      <c r="AMW6" s="97"/>
      <c r="ANJ6" s="97"/>
      <c r="AOO6" s="103"/>
      <c r="AOP6" s="103"/>
      <c r="AOQ6" s="103"/>
      <c r="AOR6" s="103"/>
      <c r="AOS6" s="103"/>
      <c r="AOT6" s="103"/>
      <c r="AOU6" s="103"/>
      <c r="AOV6" s="103"/>
      <c r="APG6" s="97"/>
      <c r="APM6" s="100"/>
      <c r="APQ6" s="97"/>
      <c r="AQD6" s="97"/>
      <c r="ARI6" s="103"/>
      <c r="ARJ6" s="103"/>
      <c r="ARK6" s="103"/>
      <c r="ARL6" s="103"/>
      <c r="ARM6" s="103"/>
      <c r="ARN6" s="103"/>
      <c r="ARO6" s="103"/>
      <c r="ARP6" s="103"/>
      <c r="ASA6" s="97"/>
      <c r="ASG6" s="100"/>
      <c r="ASK6" s="97"/>
      <c r="ASX6" s="97"/>
      <c r="AUC6" s="103"/>
      <c r="AUD6" s="103"/>
      <c r="AUE6" s="103"/>
      <c r="AUF6" s="103"/>
      <c r="AUG6" s="103"/>
      <c r="AUH6" s="103"/>
      <c r="AUI6" s="103"/>
      <c r="AUJ6" s="103"/>
      <c r="AUU6" s="97"/>
      <c r="AVA6" s="100"/>
      <c r="AVE6" s="97"/>
      <c r="AVR6" s="97"/>
      <c r="AWW6" s="103"/>
      <c r="AWX6" s="103"/>
      <c r="AWY6" s="103"/>
      <c r="AWZ6" s="103"/>
      <c r="AXA6" s="103"/>
      <c r="AXB6" s="103"/>
      <c r="AXC6" s="103"/>
      <c r="AXD6" s="103"/>
      <c r="AXO6" s="97"/>
      <c r="AXU6" s="100"/>
      <c r="AXY6" s="97"/>
      <c r="AYL6" s="97"/>
      <c r="AZQ6" s="103"/>
      <c r="AZR6" s="103"/>
      <c r="AZS6" s="103"/>
      <c r="AZT6" s="103"/>
      <c r="AZU6" s="103"/>
      <c r="AZV6" s="103"/>
      <c r="AZW6" s="103"/>
      <c r="AZX6" s="103"/>
      <c r="BAI6" s="97"/>
      <c r="BAO6" s="100"/>
      <c r="BAS6" s="97"/>
      <c r="BBF6" s="97"/>
      <c r="BCK6" s="103"/>
      <c r="BCL6" s="103"/>
      <c r="BCM6" s="103"/>
      <c r="BCN6" s="103"/>
      <c r="BCO6" s="103"/>
      <c r="BCP6" s="103"/>
      <c r="BCQ6" s="103"/>
      <c r="BCR6" s="103"/>
      <c r="BDC6" s="97"/>
      <c r="BDI6" s="100"/>
      <c r="BDM6" s="97"/>
      <c r="BDZ6" s="97"/>
      <c r="BFE6" s="103"/>
      <c r="BFF6" s="103"/>
      <c r="BFG6" s="103"/>
      <c r="BFH6" s="103"/>
      <c r="BFI6" s="103"/>
      <c r="BFJ6" s="103"/>
      <c r="BFK6" s="103"/>
      <c r="BFL6" s="103"/>
      <c r="BFW6" s="97"/>
      <c r="BGC6" s="100"/>
      <c r="BGG6" s="97"/>
      <c r="BGT6" s="97"/>
      <c r="BHY6" s="103"/>
      <c r="BHZ6" s="103"/>
      <c r="BIA6" s="103"/>
      <c r="BIB6" s="103"/>
      <c r="BIC6" s="103"/>
      <c r="BID6" s="103"/>
      <c r="BIE6" s="103"/>
      <c r="BIF6" s="103"/>
      <c r="BIQ6" s="97"/>
      <c r="BIW6" s="100"/>
      <c r="BJA6" s="97"/>
      <c r="BJN6" s="97"/>
      <c r="BKS6" s="103"/>
      <c r="BKT6" s="103"/>
      <c r="BKU6" s="103"/>
      <c r="BKV6" s="103"/>
      <c r="BKW6" s="103"/>
      <c r="BKX6" s="103"/>
      <c r="BKY6" s="103"/>
      <c r="BKZ6" s="103"/>
      <c r="BLK6" s="97"/>
      <c r="BLQ6" s="100"/>
      <c r="BLU6" s="97"/>
      <c r="BMH6" s="97"/>
      <c r="BNM6" s="103"/>
      <c r="BNN6" s="103"/>
      <c r="BNO6" s="103"/>
      <c r="BNP6" s="103"/>
      <c r="BNQ6" s="103"/>
      <c r="BNR6" s="103"/>
      <c r="BNS6" s="103"/>
      <c r="BNT6" s="103"/>
      <c r="BOE6" s="97"/>
      <c r="BOK6" s="100"/>
      <c r="BOO6" s="97"/>
      <c r="BPB6" s="97"/>
      <c r="BQG6" s="103"/>
      <c r="BQH6" s="103"/>
      <c r="BQI6" s="103"/>
      <c r="BQJ6" s="103"/>
      <c r="BQK6" s="103"/>
      <c r="BQL6" s="103"/>
      <c r="BQM6" s="103"/>
      <c r="BQN6" s="103"/>
      <c r="BQY6" s="97"/>
      <c r="BRE6" s="100"/>
      <c r="BRI6" s="97"/>
      <c r="BRV6" s="97"/>
      <c r="BTA6" s="103"/>
      <c r="BTB6" s="103"/>
      <c r="BTC6" s="103"/>
      <c r="BTD6" s="103"/>
      <c r="BTE6" s="103"/>
      <c r="BTF6" s="103"/>
      <c r="BTG6" s="103"/>
      <c r="BTH6" s="103"/>
      <c r="BTS6" s="97"/>
      <c r="BTY6" s="100"/>
      <c r="BUC6" s="97"/>
      <c r="BUP6" s="97"/>
      <c r="BVU6" s="103"/>
      <c r="BVV6" s="103"/>
      <c r="BVW6" s="103"/>
      <c r="BVX6" s="103"/>
      <c r="BVY6" s="103"/>
      <c r="BVZ6" s="103"/>
      <c r="BWA6" s="103"/>
      <c r="BWB6" s="103"/>
      <c r="BWM6" s="97"/>
      <c r="BWS6" s="100"/>
      <c r="BWW6" s="97"/>
      <c r="BXJ6" s="97"/>
      <c r="BYO6" s="103"/>
      <c r="BYP6" s="103"/>
      <c r="BYQ6" s="103"/>
      <c r="BYR6" s="103"/>
      <c r="BYS6" s="103"/>
      <c r="BYT6" s="103"/>
      <c r="BYU6" s="103"/>
      <c r="BYV6" s="103"/>
      <c r="BZG6" s="97"/>
      <c r="BZM6" s="100"/>
      <c r="BZQ6" s="97"/>
      <c r="CAD6" s="97"/>
      <c r="CBI6" s="103"/>
      <c r="CBJ6" s="103"/>
      <c r="CBK6" s="103"/>
      <c r="CBL6" s="103"/>
      <c r="CBM6" s="103"/>
      <c r="CBN6" s="103"/>
      <c r="CBO6" s="103"/>
      <c r="CBP6" s="103"/>
      <c r="CCA6" s="97"/>
      <c r="CCG6" s="100"/>
      <c r="CCK6" s="97"/>
      <c r="CCX6" s="97"/>
      <c r="CEC6" s="103"/>
      <c r="CED6" s="103"/>
      <c r="CEE6" s="103"/>
      <c r="CEF6" s="103"/>
      <c r="CEG6" s="103"/>
      <c r="CEH6" s="103"/>
      <c r="CEI6" s="103"/>
      <c r="CEJ6" s="103"/>
      <c r="CEU6" s="97"/>
      <c r="CFA6" s="100"/>
      <c r="CFE6" s="97"/>
      <c r="CFR6" s="97"/>
      <c r="CGW6" s="103"/>
      <c r="CGX6" s="103"/>
      <c r="CGY6" s="103"/>
      <c r="CGZ6" s="103"/>
      <c r="CHA6" s="103"/>
      <c r="CHB6" s="103"/>
      <c r="CHC6" s="103"/>
      <c r="CHD6" s="103"/>
      <c r="CHO6" s="97"/>
      <c r="CHU6" s="100"/>
      <c r="CHY6" s="97"/>
      <c r="CIL6" s="97"/>
      <c r="CJQ6" s="103"/>
      <c r="CJR6" s="103"/>
      <c r="CJS6" s="103"/>
      <c r="CJT6" s="103"/>
      <c r="CJU6" s="103"/>
      <c r="CJV6" s="103"/>
      <c r="CJW6" s="103"/>
      <c r="CJX6" s="103"/>
      <c r="CKI6" s="97"/>
      <c r="CKO6" s="100"/>
      <c r="CKS6" s="97"/>
      <c r="CLF6" s="97"/>
      <c r="CMK6" s="103"/>
      <c r="CML6" s="103"/>
      <c r="CMM6" s="103"/>
      <c r="CMN6" s="103"/>
      <c r="CMO6" s="103"/>
      <c r="CMP6" s="103"/>
      <c r="CMQ6" s="103"/>
      <c r="CMR6" s="103"/>
      <c r="CNC6" s="97"/>
      <c r="CNI6" s="100"/>
      <c r="CNM6" s="97"/>
      <c r="CNZ6" s="97"/>
      <c r="CPE6" s="103"/>
      <c r="CPF6" s="103"/>
      <c r="CPG6" s="103"/>
      <c r="CPH6" s="103"/>
      <c r="CPI6" s="103"/>
      <c r="CPJ6" s="103"/>
      <c r="CPK6" s="103"/>
      <c r="CPL6" s="103"/>
      <c r="CPW6" s="97"/>
      <c r="CQC6" s="100"/>
      <c r="CQG6" s="97"/>
      <c r="CQT6" s="97"/>
      <c r="CRY6" s="103"/>
      <c r="CRZ6" s="103"/>
      <c r="CSA6" s="103"/>
      <c r="CSB6" s="103"/>
      <c r="CSC6" s="103"/>
      <c r="CSD6" s="103"/>
      <c r="CSE6" s="103"/>
      <c r="CSF6" s="103"/>
      <c r="CSQ6" s="97"/>
      <c r="CSW6" s="100"/>
      <c r="CTA6" s="97"/>
      <c r="CTN6" s="97"/>
      <c r="CUS6" s="103"/>
      <c r="CUT6" s="103"/>
      <c r="CUU6" s="103"/>
      <c r="CUV6" s="103"/>
      <c r="CUW6" s="103"/>
      <c r="CUX6" s="103"/>
      <c r="CUY6" s="103"/>
      <c r="CUZ6" s="103"/>
      <c r="CVK6" s="97"/>
      <c r="CVQ6" s="100"/>
      <c r="CVU6" s="97"/>
      <c r="CWH6" s="97"/>
      <c r="CXM6" s="103"/>
      <c r="CXN6" s="103"/>
      <c r="CXO6" s="103"/>
      <c r="CXP6" s="103"/>
      <c r="CXQ6" s="103"/>
      <c r="CXR6" s="103"/>
      <c r="CXS6" s="103"/>
      <c r="CXT6" s="103"/>
      <c r="CYE6" s="97"/>
      <c r="CYK6" s="100"/>
      <c r="CYO6" s="97"/>
      <c r="CZB6" s="97"/>
      <c r="DAG6" s="103"/>
      <c r="DAH6" s="103"/>
      <c r="DAI6" s="103"/>
      <c r="DAJ6" s="103"/>
      <c r="DAK6" s="103"/>
      <c r="DAL6" s="103"/>
      <c r="DAM6" s="103"/>
      <c r="DAN6" s="103"/>
      <c r="DAY6" s="97"/>
      <c r="DBE6" s="100"/>
      <c r="DBI6" s="97"/>
      <c r="DBV6" s="97"/>
      <c r="DDA6" s="103"/>
      <c r="DDB6" s="103"/>
      <c r="DDC6" s="103"/>
      <c r="DDD6" s="103"/>
      <c r="DDE6" s="103"/>
      <c r="DDF6" s="103"/>
      <c r="DDG6" s="103"/>
      <c r="DDH6" s="103"/>
      <c r="DDS6" s="97"/>
      <c r="DDY6" s="100"/>
      <c r="DEC6" s="97"/>
      <c r="DEP6" s="97"/>
      <c r="DFU6" s="103"/>
      <c r="DFV6" s="103"/>
      <c r="DFW6" s="103"/>
      <c r="DFX6" s="103"/>
      <c r="DFY6" s="103"/>
      <c r="DFZ6" s="103"/>
      <c r="DGA6" s="103"/>
      <c r="DGB6" s="103"/>
      <c r="DGM6" s="97"/>
      <c r="DGS6" s="100"/>
      <c r="DGW6" s="97"/>
      <c r="DHJ6" s="97"/>
      <c r="DIO6" s="103"/>
      <c r="DIP6" s="103"/>
      <c r="DIQ6" s="103"/>
      <c r="DIR6" s="103"/>
      <c r="DIS6" s="103"/>
      <c r="DIT6" s="103"/>
      <c r="DIU6" s="103"/>
      <c r="DIV6" s="103"/>
      <c r="DJG6" s="97"/>
      <c r="DJM6" s="100"/>
      <c r="DJQ6" s="97"/>
      <c r="DKD6" s="97"/>
      <c r="DLI6" s="103"/>
      <c r="DLJ6" s="103"/>
      <c r="DLK6" s="103"/>
      <c r="DLL6" s="103"/>
      <c r="DLM6" s="103"/>
      <c r="DLN6" s="103"/>
      <c r="DLO6" s="103"/>
      <c r="DLP6" s="103"/>
      <c r="DMA6" s="97"/>
      <c r="DMG6" s="100"/>
      <c r="DMK6" s="97"/>
      <c r="DMX6" s="97"/>
      <c r="DOC6" s="103"/>
      <c r="DOD6" s="103"/>
      <c r="DOE6" s="103"/>
      <c r="DOF6" s="103"/>
      <c r="DOG6" s="103"/>
      <c r="DOH6" s="103"/>
      <c r="DOI6" s="103"/>
      <c r="DOJ6" s="103"/>
      <c r="DOU6" s="97"/>
      <c r="DPA6" s="100"/>
      <c r="DPE6" s="97"/>
      <c r="DPR6" s="97"/>
      <c r="DQW6" s="103"/>
      <c r="DQX6" s="103"/>
      <c r="DQY6" s="103"/>
      <c r="DQZ6" s="103"/>
      <c r="DRA6" s="103"/>
      <c r="DRB6" s="103"/>
      <c r="DRC6" s="103"/>
      <c r="DRD6" s="103"/>
      <c r="DRO6" s="97"/>
      <c r="DRU6" s="100"/>
      <c r="DRY6" s="97"/>
      <c r="DSL6" s="97"/>
      <c r="DTQ6" s="103"/>
      <c r="DTR6" s="103"/>
      <c r="DTS6" s="103"/>
      <c r="DTT6" s="103"/>
      <c r="DTU6" s="103"/>
      <c r="DTV6" s="103"/>
      <c r="DTW6" s="103"/>
      <c r="DTX6" s="103"/>
      <c r="DUI6" s="97"/>
      <c r="DUO6" s="100"/>
      <c r="DUS6" s="97"/>
      <c r="DVF6" s="97"/>
      <c r="DWK6" s="103"/>
      <c r="DWL6" s="103"/>
      <c r="DWM6" s="103"/>
      <c r="DWN6" s="103"/>
      <c r="DWO6" s="103"/>
      <c r="DWP6" s="103"/>
      <c r="DWQ6" s="103"/>
      <c r="DWR6" s="103"/>
      <c r="DXC6" s="97"/>
      <c r="DXI6" s="100"/>
      <c r="DXM6" s="97"/>
      <c r="DXZ6" s="97"/>
      <c r="DZE6" s="103"/>
      <c r="DZF6" s="103"/>
      <c r="DZG6" s="103"/>
      <c r="DZH6" s="103"/>
      <c r="DZI6" s="103"/>
      <c r="DZJ6" s="103"/>
      <c r="DZK6" s="103"/>
      <c r="DZL6" s="103"/>
      <c r="DZW6" s="97"/>
      <c r="EAC6" s="100"/>
      <c r="EAG6" s="97"/>
      <c r="EAT6" s="97"/>
      <c r="EBY6" s="103"/>
      <c r="EBZ6" s="103"/>
      <c r="ECA6" s="103"/>
      <c r="ECB6" s="103"/>
      <c r="ECC6" s="103"/>
      <c r="ECD6" s="103"/>
      <c r="ECE6" s="103"/>
      <c r="ECF6" s="103"/>
      <c r="ECQ6" s="97"/>
      <c r="ECW6" s="100"/>
      <c r="EDA6" s="97"/>
      <c r="EDN6" s="97"/>
      <c r="EES6" s="103"/>
      <c r="EET6" s="103"/>
      <c r="EEU6" s="103"/>
      <c r="EEV6" s="103"/>
      <c r="EEW6" s="103"/>
      <c r="EEX6" s="103"/>
      <c r="EEY6" s="103"/>
      <c r="EEZ6" s="103"/>
      <c r="EFK6" s="97"/>
      <c r="EFQ6" s="100"/>
      <c r="EFU6" s="97"/>
      <c r="EGH6" s="97"/>
      <c r="EHM6" s="103"/>
      <c r="EHN6" s="103"/>
      <c r="EHO6" s="103"/>
      <c r="EHP6" s="103"/>
      <c r="EHQ6" s="103"/>
      <c r="EHR6" s="103"/>
      <c r="EHS6" s="103"/>
      <c r="EHT6" s="103"/>
      <c r="EIE6" s="97"/>
      <c r="EIK6" s="100"/>
      <c r="EIO6" s="97"/>
      <c r="EJB6" s="97"/>
      <c r="EKG6" s="103"/>
      <c r="EKH6" s="103"/>
      <c r="EKI6" s="103"/>
      <c r="EKJ6" s="103"/>
      <c r="EKK6" s="103"/>
      <c r="EKL6" s="103"/>
      <c r="EKM6" s="103"/>
      <c r="EKN6" s="103"/>
      <c r="EKY6" s="97"/>
      <c r="ELE6" s="100"/>
      <c r="ELI6" s="97"/>
      <c r="ELV6" s="97"/>
      <c r="ENA6" s="103"/>
      <c r="ENB6" s="103"/>
      <c r="ENC6" s="103"/>
      <c r="END6" s="103"/>
      <c r="ENE6" s="103"/>
      <c r="ENF6" s="103"/>
      <c r="ENG6" s="103"/>
      <c r="ENH6" s="103"/>
      <c r="ENS6" s="97"/>
      <c r="ENY6" s="100"/>
      <c r="EOC6" s="97"/>
      <c r="EOP6" s="97"/>
      <c r="EPU6" s="103"/>
      <c r="EPV6" s="103"/>
      <c r="EPW6" s="103"/>
      <c r="EPX6" s="103"/>
      <c r="EPY6" s="103"/>
      <c r="EPZ6" s="103"/>
      <c r="EQA6" s="103"/>
      <c r="EQB6" s="103"/>
      <c r="EQM6" s="97"/>
      <c r="EQS6" s="100"/>
      <c r="EQW6" s="97"/>
      <c r="ERJ6" s="97"/>
      <c r="ESO6" s="103"/>
      <c r="ESP6" s="103"/>
      <c r="ESQ6" s="103"/>
      <c r="ESR6" s="103"/>
      <c r="ESS6" s="103"/>
      <c r="EST6" s="103"/>
      <c r="ESU6" s="103"/>
      <c r="ESV6" s="103"/>
      <c r="ETG6" s="97"/>
      <c r="ETM6" s="100"/>
      <c r="ETQ6" s="97"/>
      <c r="EUD6" s="97"/>
      <c r="EVI6" s="103"/>
      <c r="EVJ6" s="103"/>
      <c r="EVK6" s="103"/>
      <c r="EVL6" s="103"/>
      <c r="EVM6" s="103"/>
      <c r="EVN6" s="103"/>
      <c r="EVO6" s="103"/>
      <c r="EVP6" s="103"/>
      <c r="EWA6" s="97"/>
      <c r="EWG6" s="100"/>
      <c r="EWK6" s="97"/>
      <c r="EWX6" s="97"/>
      <c r="EYC6" s="103"/>
      <c r="EYD6" s="103"/>
      <c r="EYE6" s="103"/>
      <c r="EYF6" s="103"/>
      <c r="EYG6" s="103"/>
      <c r="EYH6" s="103"/>
      <c r="EYI6" s="103"/>
      <c r="EYJ6" s="103"/>
      <c r="EYU6" s="97"/>
      <c r="EZA6" s="100"/>
      <c r="EZE6" s="97"/>
      <c r="EZR6" s="97"/>
      <c r="FAW6" s="103"/>
      <c r="FAX6" s="103"/>
      <c r="FAY6" s="103"/>
      <c r="FAZ6" s="103"/>
      <c r="FBA6" s="103"/>
      <c r="FBB6" s="103"/>
      <c r="FBC6" s="103"/>
      <c r="FBD6" s="103"/>
      <c r="FBO6" s="97"/>
      <c r="FBU6" s="100"/>
      <c r="FBY6" s="97"/>
      <c r="FCL6" s="97"/>
      <c r="FDQ6" s="103"/>
      <c r="FDR6" s="103"/>
      <c r="FDS6" s="103"/>
      <c r="FDT6" s="103"/>
      <c r="FDU6" s="103"/>
      <c r="FDV6" s="103"/>
      <c r="FDW6" s="103"/>
      <c r="FDX6" s="103"/>
      <c r="FEI6" s="97"/>
      <c r="FEO6" s="100"/>
      <c r="FES6" s="97"/>
      <c r="FFF6" s="97"/>
      <c r="FGK6" s="103"/>
      <c r="FGL6" s="103"/>
      <c r="FGM6" s="103"/>
      <c r="FGN6" s="103"/>
      <c r="FGO6" s="103"/>
      <c r="FGP6" s="103"/>
      <c r="FGQ6" s="103"/>
      <c r="FGR6" s="103"/>
      <c r="FHC6" s="97"/>
      <c r="FHI6" s="100"/>
      <c r="FHM6" s="97"/>
      <c r="FHZ6" s="97"/>
      <c r="FJE6" s="103"/>
      <c r="FJF6" s="103"/>
      <c r="FJG6" s="103"/>
      <c r="FJH6" s="103"/>
      <c r="FJI6" s="103"/>
      <c r="FJJ6" s="103"/>
      <c r="FJK6" s="103"/>
      <c r="FJL6" s="103"/>
      <c r="FJW6" s="97"/>
      <c r="FKC6" s="100"/>
      <c r="FKG6" s="97"/>
      <c r="FKT6" s="97"/>
      <c r="FLY6" s="103"/>
      <c r="FLZ6" s="103"/>
      <c r="FMA6" s="103"/>
      <c r="FMB6" s="103"/>
      <c r="FMC6" s="103"/>
      <c r="FMD6" s="103"/>
      <c r="FME6" s="103"/>
      <c r="FMF6" s="103"/>
      <c r="FMQ6" s="97"/>
      <c r="FMW6" s="100"/>
      <c r="FNA6" s="97"/>
      <c r="FNN6" s="97"/>
      <c r="FOS6" s="103"/>
      <c r="FOT6" s="103"/>
      <c r="FOU6" s="103"/>
      <c r="FOV6" s="103"/>
      <c r="FOW6" s="103"/>
      <c r="FOX6" s="103"/>
      <c r="FOY6" s="103"/>
      <c r="FOZ6" s="103"/>
      <c r="FPK6" s="97"/>
      <c r="FPQ6" s="100"/>
      <c r="FPU6" s="97"/>
      <c r="FQH6" s="97"/>
      <c r="FRM6" s="103"/>
      <c r="FRN6" s="103"/>
      <c r="FRO6" s="103"/>
      <c r="FRP6" s="103"/>
      <c r="FRQ6" s="103"/>
      <c r="FRR6" s="103"/>
      <c r="FRS6" s="103"/>
      <c r="FRT6" s="103"/>
      <c r="FSE6" s="97"/>
      <c r="FSK6" s="100"/>
      <c r="FSO6" s="97"/>
      <c r="FTB6" s="97"/>
      <c r="FUG6" s="103"/>
      <c r="FUH6" s="103"/>
      <c r="FUI6" s="103"/>
      <c r="FUJ6" s="103"/>
      <c r="FUK6" s="103"/>
      <c r="FUL6" s="103"/>
      <c r="FUM6" s="103"/>
      <c r="FUN6" s="103"/>
      <c r="FUY6" s="97"/>
      <c r="FVE6" s="100"/>
      <c r="FVI6" s="97"/>
      <c r="FVV6" s="97"/>
      <c r="FXA6" s="103"/>
      <c r="FXB6" s="103"/>
      <c r="FXC6" s="103"/>
      <c r="FXD6" s="103"/>
      <c r="FXE6" s="103"/>
      <c r="FXF6" s="103"/>
      <c r="FXG6" s="103"/>
      <c r="FXH6" s="103"/>
      <c r="FXS6" s="97"/>
      <c r="FXY6" s="100"/>
      <c r="FYC6" s="97"/>
      <c r="FYP6" s="97"/>
      <c r="FZU6" s="103"/>
      <c r="FZV6" s="103"/>
      <c r="FZW6" s="103"/>
      <c r="FZX6" s="103"/>
      <c r="FZY6" s="103"/>
      <c r="FZZ6" s="103"/>
      <c r="GAA6" s="103"/>
      <c r="GAB6" s="103"/>
      <c r="GAM6" s="97"/>
      <c r="GAS6" s="100"/>
      <c r="GAW6" s="97"/>
      <c r="GBJ6" s="97"/>
      <c r="GCO6" s="103"/>
      <c r="GCP6" s="103"/>
      <c r="GCQ6" s="103"/>
      <c r="GCR6" s="103"/>
      <c r="GCS6" s="103"/>
      <c r="GCT6" s="103"/>
      <c r="GCU6" s="103"/>
      <c r="GCV6" s="103"/>
      <c r="GDG6" s="97"/>
      <c r="GDM6" s="100"/>
      <c r="GDQ6" s="97"/>
      <c r="GED6" s="97"/>
      <c r="GFI6" s="103"/>
      <c r="GFJ6" s="103"/>
      <c r="GFK6" s="103"/>
      <c r="GFL6" s="103"/>
      <c r="GFM6" s="103"/>
      <c r="GFN6" s="103"/>
      <c r="GFO6" s="103"/>
      <c r="GFP6" s="103"/>
      <c r="GGA6" s="97"/>
      <c r="GGG6" s="100"/>
      <c r="GGK6" s="97"/>
      <c r="GGX6" s="97"/>
      <c r="GIC6" s="103"/>
      <c r="GID6" s="103"/>
      <c r="GIE6" s="103"/>
      <c r="GIF6" s="103"/>
      <c r="GIG6" s="103"/>
      <c r="GIH6" s="103"/>
      <c r="GII6" s="103"/>
      <c r="GIJ6" s="103"/>
      <c r="GIU6" s="97"/>
      <c r="GJA6" s="100"/>
      <c r="GJE6" s="97"/>
      <c r="GJR6" s="97"/>
      <c r="GKW6" s="103"/>
      <c r="GKX6" s="103"/>
      <c r="GKY6" s="103"/>
      <c r="GKZ6" s="103"/>
      <c r="GLA6" s="103"/>
      <c r="GLB6" s="103"/>
      <c r="GLC6" s="103"/>
      <c r="GLD6" s="103"/>
      <c r="GLO6" s="97"/>
      <c r="GLU6" s="100"/>
      <c r="GLY6" s="97"/>
      <c r="GML6" s="97"/>
      <c r="GNQ6" s="103"/>
      <c r="GNR6" s="103"/>
      <c r="GNS6" s="103"/>
      <c r="GNT6" s="103"/>
      <c r="GNU6" s="103"/>
      <c r="GNV6" s="103"/>
      <c r="GNW6" s="103"/>
      <c r="GNX6" s="103"/>
      <c r="GOI6" s="97"/>
      <c r="GOO6" s="100"/>
      <c r="GOS6" s="97"/>
      <c r="GPF6" s="97"/>
      <c r="GQK6" s="103"/>
      <c r="GQL6" s="103"/>
      <c r="GQM6" s="103"/>
      <c r="GQN6" s="103"/>
      <c r="GQO6" s="103"/>
      <c r="GQP6" s="103"/>
      <c r="GQQ6" s="103"/>
      <c r="GQR6" s="103"/>
      <c r="GRC6" s="97"/>
      <c r="GRI6" s="100"/>
      <c r="GRM6" s="97"/>
      <c r="GRZ6" s="97"/>
      <c r="GTE6" s="103"/>
      <c r="GTF6" s="103"/>
      <c r="GTG6" s="103"/>
      <c r="GTH6" s="103"/>
      <c r="GTI6" s="103"/>
      <c r="GTJ6" s="103"/>
      <c r="GTK6" s="103"/>
      <c r="GTL6" s="103"/>
      <c r="GTW6" s="97"/>
      <c r="GUC6" s="100"/>
      <c r="GUG6" s="97"/>
      <c r="GUT6" s="97"/>
      <c r="GVY6" s="103"/>
      <c r="GVZ6" s="103"/>
      <c r="GWA6" s="103"/>
      <c r="GWB6" s="103"/>
      <c r="GWC6" s="103"/>
      <c r="GWD6" s="103"/>
      <c r="GWE6" s="103"/>
      <c r="GWF6" s="103"/>
      <c r="GWQ6" s="97"/>
      <c r="GWW6" s="100"/>
      <c r="GXA6" s="97"/>
      <c r="GXN6" s="97"/>
      <c r="GYS6" s="103"/>
      <c r="GYT6" s="103"/>
      <c r="GYU6" s="103"/>
      <c r="GYV6" s="103"/>
      <c r="GYW6" s="103"/>
      <c r="GYX6" s="103"/>
      <c r="GYY6" s="103"/>
      <c r="GYZ6" s="103"/>
      <c r="GZK6" s="97"/>
      <c r="GZQ6" s="100"/>
      <c r="GZU6" s="97"/>
      <c r="HAH6" s="97"/>
      <c r="HBM6" s="103"/>
      <c r="HBN6" s="103"/>
      <c r="HBO6" s="103"/>
      <c r="HBP6" s="103"/>
      <c r="HBQ6" s="103"/>
      <c r="HBR6" s="103"/>
      <c r="HBS6" s="103"/>
      <c r="HBT6" s="103"/>
      <c r="HCE6" s="97"/>
      <c r="HCK6" s="100"/>
      <c r="HCO6" s="97"/>
      <c r="HDB6" s="97"/>
      <c r="HEG6" s="103"/>
      <c r="HEH6" s="103"/>
      <c r="HEI6" s="103"/>
      <c r="HEJ6" s="103"/>
      <c r="HEK6" s="103"/>
      <c r="HEL6" s="103"/>
      <c r="HEM6" s="103"/>
      <c r="HEN6" s="103"/>
      <c r="HEY6" s="97"/>
      <c r="HFE6" s="100"/>
      <c r="HFI6" s="97"/>
      <c r="HFV6" s="97"/>
      <c r="HHA6" s="103"/>
      <c r="HHB6" s="103"/>
      <c r="HHC6" s="103"/>
      <c r="HHD6" s="103"/>
      <c r="HHE6" s="103"/>
      <c r="HHF6" s="103"/>
      <c r="HHG6" s="103"/>
      <c r="HHH6" s="103"/>
      <c r="HHS6" s="97"/>
      <c r="HHY6" s="100"/>
      <c r="HIC6" s="97"/>
      <c r="HIP6" s="97"/>
      <c r="HJU6" s="103"/>
      <c r="HJV6" s="103"/>
      <c r="HJW6" s="103"/>
      <c r="HJX6" s="103"/>
      <c r="HJY6" s="103"/>
      <c r="HJZ6" s="103"/>
      <c r="HKA6" s="103"/>
      <c r="HKB6" s="103"/>
      <c r="HKM6" s="97"/>
      <c r="HKS6" s="100"/>
      <c r="HKW6" s="97"/>
      <c r="HLJ6" s="97"/>
      <c r="HMO6" s="103"/>
      <c r="HMP6" s="103"/>
      <c r="HMQ6" s="103"/>
      <c r="HMR6" s="103"/>
      <c r="HMS6" s="103"/>
      <c r="HMT6" s="103"/>
      <c r="HMU6" s="103"/>
      <c r="HMV6" s="103"/>
      <c r="HNG6" s="97"/>
      <c r="HNM6" s="100"/>
      <c r="HNQ6" s="97"/>
      <c r="HOD6" s="97"/>
      <c r="HPI6" s="103"/>
      <c r="HPJ6" s="103"/>
      <c r="HPK6" s="103"/>
      <c r="HPL6" s="103"/>
      <c r="HPM6" s="103"/>
      <c r="HPN6" s="103"/>
      <c r="HPO6" s="103"/>
      <c r="HPP6" s="103"/>
      <c r="HQA6" s="97"/>
      <c r="HQG6" s="100"/>
      <c r="HQK6" s="97"/>
      <c r="HQX6" s="97"/>
      <c r="HSC6" s="103"/>
      <c r="HSD6" s="103"/>
      <c r="HSE6" s="103"/>
      <c r="HSF6" s="103"/>
      <c r="HSG6" s="103"/>
      <c r="HSH6" s="103"/>
      <c r="HSI6" s="103"/>
      <c r="HSJ6" s="103"/>
      <c r="HSU6" s="97"/>
      <c r="HTA6" s="100"/>
      <c r="HTE6" s="97"/>
      <c r="HTR6" s="97"/>
      <c r="HUW6" s="103"/>
      <c r="HUX6" s="103"/>
      <c r="HUY6" s="103"/>
      <c r="HUZ6" s="103"/>
      <c r="HVA6" s="103"/>
      <c r="HVB6" s="103"/>
      <c r="HVC6" s="103"/>
      <c r="HVD6" s="103"/>
      <c r="HVO6" s="97"/>
      <c r="HVU6" s="100"/>
      <c r="HVY6" s="97"/>
      <c r="HWL6" s="97"/>
      <c r="HXQ6" s="103"/>
      <c r="HXR6" s="103"/>
      <c r="HXS6" s="103"/>
      <c r="HXT6" s="103"/>
      <c r="HXU6" s="103"/>
      <c r="HXV6" s="103"/>
      <c r="HXW6" s="103"/>
      <c r="HXX6" s="103"/>
      <c r="HYI6" s="97"/>
      <c r="HYO6" s="100"/>
      <c r="HYS6" s="97"/>
      <c r="HZF6" s="97"/>
      <c r="IAK6" s="103"/>
      <c r="IAL6" s="103"/>
      <c r="IAM6" s="103"/>
      <c r="IAN6" s="103"/>
      <c r="IAO6" s="103"/>
      <c r="IAP6" s="103"/>
      <c r="IAQ6" s="103"/>
      <c r="IAR6" s="103"/>
      <c r="IBC6" s="97"/>
      <c r="IBI6" s="100"/>
      <c r="IBM6" s="97"/>
      <c r="IBZ6" s="97"/>
      <c r="IDE6" s="103"/>
      <c r="IDF6" s="103"/>
      <c r="IDG6" s="103"/>
      <c r="IDH6" s="103"/>
      <c r="IDI6" s="103"/>
      <c r="IDJ6" s="103"/>
      <c r="IDK6" s="103"/>
      <c r="IDL6" s="103"/>
      <c r="IDW6" s="97"/>
      <c r="IEC6" s="100"/>
      <c r="IEG6" s="97"/>
      <c r="IET6" s="97"/>
      <c r="IFY6" s="103"/>
      <c r="IFZ6" s="103"/>
      <c r="IGA6" s="103"/>
      <c r="IGB6" s="103"/>
      <c r="IGC6" s="103"/>
      <c r="IGD6" s="103"/>
      <c r="IGE6" s="103"/>
      <c r="IGF6" s="103"/>
      <c r="IGQ6" s="97"/>
      <c r="IGW6" s="100"/>
      <c r="IHA6" s="97"/>
      <c r="IHN6" s="97"/>
      <c r="IIS6" s="103"/>
      <c r="IIT6" s="103"/>
      <c r="IIU6" s="103"/>
      <c r="IIV6" s="103"/>
      <c r="IIW6" s="103"/>
      <c r="IIX6" s="103"/>
      <c r="IIY6" s="103"/>
      <c r="IIZ6" s="103"/>
      <c r="IJK6" s="97"/>
      <c r="IJQ6" s="100"/>
      <c r="IJU6" s="97"/>
      <c r="IKH6" s="97"/>
      <c r="ILM6" s="103"/>
      <c r="ILN6" s="103"/>
      <c r="ILO6" s="103"/>
      <c r="ILP6" s="103"/>
      <c r="ILQ6" s="103"/>
      <c r="ILR6" s="103"/>
      <c r="ILS6" s="103"/>
      <c r="ILT6" s="103"/>
      <c r="IME6" s="97"/>
      <c r="IMK6" s="100"/>
      <c r="IMO6" s="97"/>
      <c r="INB6" s="97"/>
      <c r="IOG6" s="103"/>
      <c r="IOH6" s="103"/>
      <c r="IOI6" s="103"/>
      <c r="IOJ6" s="103"/>
      <c r="IOK6" s="103"/>
      <c r="IOL6" s="103"/>
      <c r="IOM6" s="103"/>
      <c r="ION6" s="103"/>
      <c r="IOY6" s="97"/>
      <c r="IPE6" s="100"/>
      <c r="IPI6" s="97"/>
      <c r="IPV6" s="97"/>
      <c r="IRA6" s="103"/>
      <c r="IRB6" s="103"/>
      <c r="IRC6" s="103"/>
      <c r="IRD6" s="103"/>
      <c r="IRE6" s="103"/>
      <c r="IRF6" s="103"/>
      <c r="IRG6" s="103"/>
      <c r="IRH6" s="103"/>
      <c r="IRS6" s="97"/>
      <c r="IRY6" s="100"/>
      <c r="ISC6" s="97"/>
      <c r="ISP6" s="97"/>
      <c r="ITU6" s="103"/>
      <c r="ITV6" s="103"/>
      <c r="ITW6" s="103"/>
      <c r="ITX6" s="103"/>
      <c r="ITY6" s="103"/>
      <c r="ITZ6" s="103"/>
      <c r="IUA6" s="103"/>
      <c r="IUB6" s="103"/>
      <c r="IUM6" s="97"/>
      <c r="IUS6" s="100"/>
      <c r="IUW6" s="97"/>
      <c r="IVJ6" s="97"/>
      <c r="IWO6" s="103"/>
      <c r="IWP6" s="103"/>
      <c r="IWQ6" s="103"/>
      <c r="IWR6" s="103"/>
      <c r="IWS6" s="103"/>
      <c r="IWT6" s="103"/>
      <c r="IWU6" s="103"/>
      <c r="IWV6" s="103"/>
      <c r="IXG6" s="97"/>
      <c r="IXM6" s="100"/>
      <c r="IXQ6" s="97"/>
      <c r="IYD6" s="97"/>
      <c r="IZI6" s="103"/>
      <c r="IZJ6" s="103"/>
      <c r="IZK6" s="103"/>
      <c r="IZL6" s="103"/>
      <c r="IZM6" s="103"/>
      <c r="IZN6" s="103"/>
      <c r="IZO6" s="103"/>
      <c r="IZP6" s="103"/>
      <c r="JAA6" s="97"/>
      <c r="JAG6" s="100"/>
      <c r="JAK6" s="97"/>
      <c r="JAX6" s="97"/>
      <c r="JCC6" s="103"/>
      <c r="JCD6" s="103"/>
      <c r="JCE6" s="103"/>
      <c r="JCF6" s="103"/>
      <c r="JCG6" s="103"/>
      <c r="JCH6" s="103"/>
      <c r="JCI6" s="103"/>
      <c r="JCJ6" s="103"/>
      <c r="JCU6" s="97"/>
      <c r="JDA6" s="100"/>
      <c r="JDE6" s="97"/>
      <c r="JDR6" s="97"/>
      <c r="JEW6" s="103"/>
      <c r="JEX6" s="103"/>
      <c r="JEY6" s="103"/>
      <c r="JEZ6" s="103"/>
      <c r="JFA6" s="103"/>
      <c r="JFB6" s="103"/>
      <c r="JFC6" s="103"/>
      <c r="JFD6" s="103"/>
      <c r="JFO6" s="97"/>
      <c r="JFU6" s="100"/>
      <c r="JFY6" s="97"/>
      <c r="JGL6" s="97"/>
      <c r="JHQ6" s="103"/>
      <c r="JHR6" s="103"/>
      <c r="JHS6" s="103"/>
      <c r="JHT6" s="103"/>
      <c r="JHU6" s="103"/>
      <c r="JHV6" s="103"/>
      <c r="JHW6" s="103"/>
      <c r="JHX6" s="103"/>
      <c r="JII6" s="97"/>
      <c r="JIO6" s="100"/>
      <c r="JIS6" s="97"/>
      <c r="JJF6" s="97"/>
      <c r="JKK6" s="103"/>
      <c r="JKL6" s="103"/>
      <c r="JKM6" s="103"/>
      <c r="JKN6" s="103"/>
      <c r="JKO6" s="103"/>
      <c r="JKP6" s="103"/>
      <c r="JKQ6" s="103"/>
      <c r="JKR6" s="103"/>
      <c r="JLC6" s="97"/>
      <c r="JLI6" s="100"/>
      <c r="JLM6" s="97"/>
      <c r="JLZ6" s="97"/>
      <c r="JNE6" s="103"/>
      <c r="JNF6" s="103"/>
      <c r="JNG6" s="103"/>
      <c r="JNH6" s="103"/>
      <c r="JNI6" s="103"/>
      <c r="JNJ6" s="103"/>
      <c r="JNK6" s="103"/>
      <c r="JNL6" s="103"/>
      <c r="JNW6" s="97"/>
      <c r="JOC6" s="100"/>
      <c r="JOG6" s="97"/>
      <c r="JOT6" s="97"/>
      <c r="JPY6" s="103"/>
      <c r="JPZ6" s="103"/>
      <c r="JQA6" s="103"/>
      <c r="JQB6" s="103"/>
      <c r="JQC6" s="103"/>
      <c r="JQD6" s="103"/>
      <c r="JQE6" s="103"/>
      <c r="JQF6" s="103"/>
      <c r="JQQ6" s="97"/>
      <c r="JQW6" s="100"/>
      <c r="JRA6" s="97"/>
      <c r="JRN6" s="97"/>
      <c r="JSS6" s="103"/>
      <c r="JST6" s="103"/>
      <c r="JSU6" s="103"/>
      <c r="JSV6" s="103"/>
      <c r="JSW6" s="103"/>
      <c r="JSX6" s="103"/>
      <c r="JSY6" s="103"/>
      <c r="JSZ6" s="103"/>
      <c r="JTC6" s="96">
        <f t="shared" si="7"/>
        <v>3</v>
      </c>
      <c r="JTD6" s="96" t="str">
        <f>'Dummy Table1'!JST15</f>
        <v>Honduras</v>
      </c>
      <c r="JTE6" s="96">
        <f t="shared" si="8"/>
        <v>0</v>
      </c>
      <c r="JTF6" s="96">
        <f t="shared" si="9"/>
        <v>3</v>
      </c>
      <c r="JTG6" s="96">
        <f t="shared" si="10"/>
        <v>0</v>
      </c>
      <c r="JTH6" s="96">
        <f t="shared" si="11"/>
        <v>0</v>
      </c>
      <c r="JTI6" s="96">
        <f t="shared" si="12"/>
        <v>0</v>
      </c>
      <c r="JTJ6" s="96">
        <f t="shared" si="13"/>
        <v>100</v>
      </c>
      <c r="JTK6" s="97">
        <f t="shared" si="14"/>
        <v>3</v>
      </c>
      <c r="JTL6" s="96">
        <v>23</v>
      </c>
      <c r="JTM6" s="96">
        <f t="shared" si="15"/>
        <v>1</v>
      </c>
      <c r="JTN6" s="96">
        <f t="shared" si="16"/>
        <v>0</v>
      </c>
      <c r="JTO6" s="96">
        <f t="shared" si="17"/>
        <v>0</v>
      </c>
      <c r="JTP6" s="96">
        <f t="shared" si="18"/>
        <v>2</v>
      </c>
      <c r="JTQ6" s="100">
        <f t="shared" ref="JTQ6" si="55">IF(SUM(JUI4:JUK7)=0,IF(COUNTIF(JUL4:JUL7,0)&gt;1,3,JUL6+1),IF(AND(JTZ5=3,JTZ6=3,JUA4=0,JUA5&lt;&gt;0,JUA6&lt;&gt;0),2,IF(OR(JTZ6=5,JTZ6=4),3,IF(JTZ6=6,4,IF(AND(JTZ5=4,JTZ4=1,JUA6&lt;&gt;""),2,IF(AND(JUK6=0,JUK5=1,JUK4=1,JUA6&lt;&gt;""),1,JTZ6))))))</f>
        <v>3</v>
      </c>
      <c r="JTR6" s="96" t="str">
        <f t="shared" ref="JTR6" si="56">VLOOKUP(3,JTC$4:JTD$7,2,FALSE)</f>
        <v>Honduras</v>
      </c>
      <c r="JTS6" s="96">
        <f t="shared" si="21"/>
        <v>0</v>
      </c>
      <c r="JTT6" s="96">
        <f t="shared" si="22"/>
        <v>100</v>
      </c>
      <c r="JTU6" s="97">
        <f t="shared" si="51"/>
        <v>3</v>
      </c>
      <c r="JTV6" s="96">
        <f t="shared" si="23"/>
        <v>3</v>
      </c>
      <c r="JTW6" s="96">
        <f t="shared" si="24"/>
        <v>0</v>
      </c>
      <c r="JTX6" s="96">
        <f t="shared" si="25"/>
        <v>0</v>
      </c>
      <c r="JTY6" s="96">
        <f t="shared" si="26"/>
        <v>23</v>
      </c>
      <c r="JTZ6" s="96">
        <f t="shared" si="27"/>
        <v>3</v>
      </c>
      <c r="JUA6" s="96" t="str">
        <f t="shared" ref="JUA6" si="57">IF(OR(AND(JTU5=JTU6,JTT5=JTT6,JTS5=JTS6),AND(JTU7=JTU6,JTU6=JTU5,JTT7=JTT6,JTT6=JTT5,JTS7=JTS6,JTS6=JTS5)),JTR6,0)</f>
        <v>Honduras</v>
      </c>
      <c r="JUB6" s="96">
        <f t="shared" si="29"/>
        <v>0</v>
      </c>
      <c r="JUC6" s="96">
        <f t="shared" si="30"/>
        <v>3</v>
      </c>
      <c r="JUD6" s="96">
        <f t="shared" si="31"/>
        <v>0</v>
      </c>
      <c r="JUE6" s="96">
        <f t="shared" si="32"/>
        <v>0</v>
      </c>
      <c r="JUF6" s="96">
        <f t="shared" si="33"/>
        <v>0</v>
      </c>
      <c r="JUG6" s="96">
        <f t="shared" si="34"/>
        <v>100</v>
      </c>
      <c r="JUH6" s="97">
        <f t="shared" si="35"/>
        <v>3</v>
      </c>
      <c r="JUI6" s="96">
        <f t="shared" si="36"/>
        <v>0</v>
      </c>
      <c r="JUJ6" s="96">
        <f t="shared" si="37"/>
        <v>0</v>
      </c>
      <c r="JUK6" s="96">
        <f t="shared" si="38"/>
        <v>0</v>
      </c>
      <c r="JUL6" s="96">
        <f t="shared" si="39"/>
        <v>0</v>
      </c>
      <c r="JUM6" s="96">
        <v>0</v>
      </c>
      <c r="JUN6" s="96">
        <f t="shared" si="53"/>
        <v>1</v>
      </c>
      <c r="JUO6" s="96">
        <f t="shared" si="54"/>
        <v>3</v>
      </c>
      <c r="JUP6" s="96" t="str">
        <f t="shared" si="42"/>
        <v>Honduras</v>
      </c>
      <c r="JUQ6" s="96">
        <v>3</v>
      </c>
      <c r="JUR6" s="96" t="str">
        <f>IF(AND('Dummy Table1'!JSV16&lt;&gt;"",'Dummy Table1'!JSX16&lt;&gt;""),IF('Dummy Table1'!JSV16&gt;'Dummy Table1'!JSX16,'Dummy Table1'!JST16,""),"")</f>
        <v/>
      </c>
      <c r="JUS6" s="96" t="str">
        <f>IF(AND('Dummy Table1'!JSV16&lt;&gt;"",'Dummy Table1'!JSX16&lt;&gt;""),IF('Dummy Table1'!JSV16='Dummy Table1'!JSX16,'Dummy Table1'!JST16,""),"")</f>
        <v>Brazil</v>
      </c>
      <c r="JUT6" s="96" t="str">
        <f>IF(AND('Dummy Table1'!JSV16&lt;&gt;"",'Dummy Table1'!JSX16&lt;&gt;""),IF('Dummy Table1'!JSV16&gt;'Dummy Table1'!JSX16,'Dummy Table1'!JSZ16,""),"")</f>
        <v/>
      </c>
      <c r="JUU6" s="96">
        <f>IF(AND('Dummy Table1'!JSV16&lt;&gt;"",'Dummy Table1'!JSX16&lt;&gt;""),'Dummy Table1'!JSV16,0)</f>
        <v>0</v>
      </c>
      <c r="JUV6" s="96" t="str">
        <f>IF(AND('Dummy Table1'!JSV16&lt;&gt;"",'Dummy Table1'!JSX16&lt;&gt;""),IF('Dummy Table1'!JSV16&lt;'Dummy Table1'!JSX16,'Dummy Table1'!JSZ16,""),"")</f>
        <v/>
      </c>
      <c r="JUW6" s="96" t="str">
        <f>IF(AND('Dummy Table1'!JSV16&lt;&gt;"",'Dummy Table1'!JSX16&lt;&gt;""),IF('Dummy Table1'!JSV16='Dummy Table1'!JSX16,'Dummy Table1'!JSZ16,""),"")</f>
        <v>South Africa</v>
      </c>
      <c r="JUX6" s="96" t="str">
        <f>IF(AND('Dummy Table1'!JSV16&lt;&gt;"",'Dummy Table1'!JSX16&lt;&gt;""),IF('Dummy Table1'!JSV16&lt;'Dummy Table1'!JSX16,'Dummy Table1'!JST16,""),"")</f>
        <v/>
      </c>
      <c r="JUY6" s="96">
        <f>IF(AND('Dummy Table1'!JSV16&lt;&gt;"",'Dummy Table1'!JSX16&lt;&gt;""),'Dummy Table1'!JSX16,0)</f>
        <v>0</v>
      </c>
      <c r="JUZ6" s="96">
        <v>1</v>
      </c>
      <c r="JVA6" s="96" t="str">
        <f t="shared" si="43"/>
        <v/>
      </c>
      <c r="JVB6" s="96" t="str">
        <f t="shared" si="44"/>
        <v>Brazil</v>
      </c>
      <c r="JVC6" s="96" t="str">
        <f t="shared" si="45"/>
        <v/>
      </c>
      <c r="JVD6" s="96" t="str">
        <f t="shared" si="46"/>
        <v/>
      </c>
      <c r="JVE6" s="96" t="str">
        <f t="shared" si="47"/>
        <v>South Africa</v>
      </c>
      <c r="JVF6" s="96" t="str">
        <f t="shared" si="48"/>
        <v/>
      </c>
      <c r="JVG6" s="96">
        <v>4</v>
      </c>
      <c r="JVH6" s="96" t="str">
        <f>'Dummy Table1'!JST17</f>
        <v>Fiji</v>
      </c>
      <c r="JVI6" s="96">
        <f>IF(AND('Dummy Table1'!JSV17&lt;&gt;"",'Dummy Table1'!JSX17&lt;&gt;""),'Dummy Table1'!JSV17,"")</f>
        <v>0</v>
      </c>
      <c r="JVJ6" s="96">
        <f>IF(AND('Dummy Table1'!JSX17&lt;&gt;"",'Dummy Table1'!JSV17&lt;&gt;""),'Dummy Table1'!JSX17,"")</f>
        <v>0</v>
      </c>
      <c r="JVK6" s="96" t="str">
        <f>'Dummy Table1'!JSZ17</f>
        <v>Korea Republic</v>
      </c>
    </row>
    <row r="7" spans="1:5120 5123:8131" x14ac:dyDescent="0.2">
      <c r="A7" s="101"/>
      <c r="B7" s="98"/>
      <c r="C7" s="98"/>
      <c r="D7" s="98"/>
      <c r="E7" s="102"/>
      <c r="F7" s="98"/>
      <c r="G7" s="98"/>
      <c r="H7" s="98"/>
      <c r="K7" s="96">
        <f>U7+V7+W7+X7</f>
        <v>4</v>
      </c>
      <c r="L7" s="96" t="str">
        <f>'Dummy Table1'!H15</f>
        <v>Algeria</v>
      </c>
      <c r="M7" s="96">
        <f>SUMIF(AZ$4:AZ$60,L7,BH$4:BH$60)+SUMIF(BD$4:BD$60,L7,BH$4:BH$60)</f>
        <v>0</v>
      </c>
      <c r="N7" s="96">
        <f>SUMIF(BA$4:BA$60,L7,BH$4:BH$60)+SUMIF(BE$4:BE$60,L7,BH$4:BH$60)</f>
        <v>0</v>
      </c>
      <c r="O7" s="96">
        <f>SUMIF(BB$4:BB$60,L7,BH$4:BH$60)+SUMIF(BF$4:BF$60,L7,BH$4:BH$60)</f>
        <v>0</v>
      </c>
      <c r="P7" s="96">
        <f>SUMIF($BP$3:$BP$60,L7,$BQ$3:$BQ$60)+SUMIF($BS$3:$BS$60,L7,$BR$3:$BR$60)</f>
        <v>0</v>
      </c>
      <c r="Q7" s="96">
        <f>SUMIF($BS$3:$BS$60,L7,$BQ$3:$BQ$60)+SUMIF($BP$3:$BP$60,L7,$BR$3:$BR$60)</f>
        <v>0</v>
      </c>
      <c r="R7" s="96">
        <f>P7-Q7+100</f>
        <v>100</v>
      </c>
      <c r="S7" s="97">
        <f>M7*3+N7</f>
        <v>0</v>
      </c>
      <c r="T7" s="96">
        <v>32</v>
      </c>
      <c r="U7" s="96">
        <f>RANK(S7,S$4:S$7)</f>
        <v>1</v>
      </c>
      <c r="V7" s="96">
        <f>SUMPRODUCT((S$4:S$7=S7)*(R$4:R$7&gt;R7))</f>
        <v>0</v>
      </c>
      <c r="W7" s="96">
        <f>SUMPRODUCT((S$4:S$7=S7)*(R$4:R$7=R7)*(P$4:P$7&gt;P7))</f>
        <v>0</v>
      </c>
      <c r="X7" s="96">
        <f>SUMPRODUCT((S$4:S$7=S7)*(R$4:R$7=R7)*(P$4:P$7=P7)*(T$4:T$7&lt;T7))</f>
        <v>3</v>
      </c>
      <c r="Y7" s="100">
        <f>IF(SUM(AQ4:AS7)=0,IF(COUNTIF(AT4:AT7,0)&gt;1,4,AT7+1),IF(AH7=AH6,IF(AH7=3,4,AH7),IF(AH7=5,3,IF(AH7=6,4,AH7))))</f>
        <v>4</v>
      </c>
      <c r="Z7" s="96" t="str">
        <f>VLOOKUP(4,K$4:L$7,2,FALSE)</f>
        <v>Algeria</v>
      </c>
      <c r="AA7" s="96">
        <f>SUMIF(L$4:L$60,Z7,P$4:P$60)</f>
        <v>0</v>
      </c>
      <c r="AB7" s="96">
        <f>SUMIF(L$4:L$60,Z7,R$4:R$60)</f>
        <v>100</v>
      </c>
      <c r="AC7" s="97">
        <f>SUMIF($L$4:$L$60,$Z7,S$4:S$60)</f>
        <v>0</v>
      </c>
      <c r="AD7" s="96">
        <f>SUMIF($L$4:$L$60,$Z7,K$4:K$60)</f>
        <v>4</v>
      </c>
      <c r="AE7" s="96">
        <f t="shared" si="0"/>
        <v>0</v>
      </c>
      <c r="AF7" s="96">
        <f t="shared" si="0"/>
        <v>0</v>
      </c>
      <c r="AG7" s="96">
        <f>SUMIF($L$4:$L$60,$Z7,T$4:T$60)</f>
        <v>32</v>
      </c>
      <c r="AH7" s="96">
        <f>IF(AI7=0,AD7,AD7+AQ7+AR7+AS7+AT7)</f>
        <v>4</v>
      </c>
      <c r="AI7" s="96" t="str">
        <f>IF(AND(AC6=AC7,AC6=AC5,AB6=AB7,AB6=AB5,AA6=AA7,AA6=AA5),Z7,0)</f>
        <v>Algeria</v>
      </c>
      <c r="AJ7" s="96">
        <f>SUMIF($BI$4:$BI$60,$AI7,$BH$4:$BH$60)+SUMIF($BL$4:$BL$60,$AI7,$BH$4:$BH$60)</f>
        <v>0</v>
      </c>
      <c r="AK7" s="96">
        <f>SUMIF($BJ$4:$BJ$60,$AI7,$BH$4:$BH$60)+SUMIF($BM$4:$BM$60,$AI7,$BH$4:$BH$60)</f>
        <v>0</v>
      </c>
      <c r="AL7" s="96">
        <f>SUMIF($BK$4:$BK$60,$AI7,$BH$4:$BH$60)+SUMIF($BN$4:$BN$60,$AI7,$BH$4:$BH$60)</f>
        <v>0</v>
      </c>
      <c r="AM7" s="96">
        <f>SUMIF(BI$4:BI$60,AI7,BC$4:BC$60)+SUMIF(BL$4:BL$60,AI7,BG$4:BG$60)+SUMIF(BJ$4:BJ$60,AI7,BC$4:BC$60)+SUMIF(BM$4:BM$60,AI7,BG$4:BG$60)</f>
        <v>0</v>
      </c>
      <c r="AN7" s="96">
        <f>SUMIF(BK$4:BK$60,AI7,BC$4:BC$60)+SUMIF(BN$4:BN$60,AI7,BG$4:BG$60)+SUMIF(BJ$4:BJ$60,AI7,BC$4:BC$60)+SUMIF(BM$4:BM$60,AI7,BG$4:BG$60)</f>
        <v>0</v>
      </c>
      <c r="AO7" s="96">
        <f>AM7-AN7+100</f>
        <v>100</v>
      </c>
      <c r="AP7" s="97">
        <f>IF(AI7&lt;&gt;0,AJ7*3+AK7,"")</f>
        <v>0</v>
      </c>
      <c r="AQ7" s="96">
        <f>IF(AI7&lt;&gt;0,RANK(AP7,AP$4:AP$7)-1,5)</f>
        <v>0</v>
      </c>
      <c r="AR7" s="96">
        <f>IF(AI7&lt;&gt;0,SUMPRODUCT((AP$4:AP$7=AP7)*(AO$4:AO$7&gt;AO7)),5)</f>
        <v>0</v>
      </c>
      <c r="AS7" s="96">
        <f>IF(AI7&lt;&gt;0,SUMPRODUCT(($AP$4:$AP$7=AP7)*($AO$4:$AO$7=AO7)*($AM$4:$AM$7&gt;AM7)),5)</f>
        <v>0</v>
      </c>
      <c r="AT7" s="96">
        <f>IF(AI7&lt;&gt;0,SUMPRODUCT(($AP4:$AP7=AP7)*($AO4:$AO7=AO7)*($AM4:$AM7=AM7)*($AU4:$AU7&lt;AU7)),5)</f>
        <v>0</v>
      </c>
      <c r="AU7" s="96">
        <v>0</v>
      </c>
      <c r="AV7" s="96">
        <f>IF(AI7&lt;&gt;0,IF(SUM(AQ7:AS7)=SUM(AQ6:AS6),1,0),0)</f>
        <v>1</v>
      </c>
      <c r="AW7" s="96">
        <f>IF(AX7&lt;&gt;0,AW6+1,AW6)</f>
        <v>4</v>
      </c>
      <c r="AX7" s="96" t="str">
        <f>IF(AV7=1,AI7,0)</f>
        <v>Algeria</v>
      </c>
      <c r="AY7" s="96">
        <v>4</v>
      </c>
      <c r="AZ7" s="96" t="str">
        <f>IF(AND('Dummy Table1'!D17&lt;&gt;"",'Dummy Table1'!F17&lt;&gt;""),IF('Dummy Table1'!D17&gt;'Dummy Table1'!F17,'Dummy Table1'!B17,""),"")</f>
        <v/>
      </c>
      <c r="BA7" s="96" t="str">
        <f>IF(AND('Dummy Table1'!D17&lt;&gt;"",'Dummy Table1'!F17&lt;&gt;""),IF('Dummy Table1'!D17='Dummy Table1'!F17,'Dummy Table1'!B17,""),"")</f>
        <v/>
      </c>
      <c r="BB7" s="96" t="str">
        <f>IF(AND('Dummy Table1'!D17&lt;&gt;"",'Dummy Table1'!F17&lt;&gt;""),IF('Dummy Table1'!D17&gt;'Dummy Table1'!F17,'Dummy Table1'!H17,""),"")</f>
        <v/>
      </c>
      <c r="BC7" s="96">
        <f>IF(AND('Dummy Table1'!D17&lt;&gt;"",'Dummy Table1'!F17&lt;&gt;""),'Dummy Table1'!D17,0)</f>
        <v>0</v>
      </c>
      <c r="BD7" s="96" t="str">
        <f>IF(AND('Dummy Table1'!D17&lt;&gt;"",'Dummy Table1'!F17&lt;&gt;""),IF('Dummy Table1'!D17&lt;'Dummy Table1'!F17,'Dummy Table1'!H17,""),"")</f>
        <v/>
      </c>
      <c r="BE7" s="96" t="str">
        <f>IF(AND('Dummy Table1'!D17&lt;&gt;"",'Dummy Table1'!F17&lt;&gt;""),IF('Dummy Table1'!D17='Dummy Table1'!F17,'Dummy Table1'!H17,""),"")</f>
        <v/>
      </c>
      <c r="BF7" s="96" t="str">
        <f>IF(AND('Dummy Table1'!D17&lt;&gt;"",'Dummy Table1'!F17&lt;&gt;""),IF('Dummy Table1'!D17&lt;'Dummy Table1'!F17,'Dummy Table1'!B17,""),"")</f>
        <v/>
      </c>
      <c r="BG7" s="96">
        <f>IF(AND('Dummy Table1'!D17&lt;&gt;"",'Dummy Table1'!F17&lt;&gt;""),'Dummy Table1'!F17,0)</f>
        <v>0</v>
      </c>
      <c r="BH7" s="96">
        <v>1</v>
      </c>
      <c r="BI7" s="96" t="str">
        <f t="shared" si="1"/>
        <v/>
      </c>
      <c r="BJ7" s="96" t="str">
        <f t="shared" si="2"/>
        <v/>
      </c>
      <c r="BK7" s="96" t="str">
        <f t="shared" si="3"/>
        <v/>
      </c>
      <c r="BL7" s="96" t="str">
        <f t="shared" si="4"/>
        <v/>
      </c>
      <c r="BM7" s="96" t="str">
        <f t="shared" si="5"/>
        <v/>
      </c>
      <c r="BN7" s="96" t="str">
        <f t="shared" si="6"/>
        <v/>
      </c>
      <c r="BO7" s="96">
        <v>5</v>
      </c>
      <c r="BP7" s="96" t="str">
        <f>'Dummy Table1'!B18</f>
        <v>Portugal</v>
      </c>
      <c r="BQ7" s="96" t="str">
        <f>IF(AND('Dummy Table1'!D18&lt;&gt;"",'Dummy Table1'!F18&lt;&gt;""),'Dummy Table1'!D18,"")</f>
        <v/>
      </c>
      <c r="BR7" s="96" t="str">
        <f>IF(AND('Dummy Table1'!F18&lt;&gt;"",'Dummy Table1'!D18&lt;&gt;""),'Dummy Table1'!F18,"")</f>
        <v/>
      </c>
      <c r="BS7" s="96" t="str">
        <f>'Dummy Table1'!H18</f>
        <v>Argentina</v>
      </c>
      <c r="BU7" s="101"/>
      <c r="BV7" s="98"/>
      <c r="BW7" s="98"/>
      <c r="BX7" s="98"/>
      <c r="BY7" s="102"/>
      <c r="BZ7" s="98"/>
      <c r="CA7" s="98"/>
      <c r="CB7" s="98"/>
      <c r="CM7" s="97"/>
      <c r="CS7" s="100"/>
      <c r="CW7" s="97"/>
      <c r="DJ7" s="97"/>
      <c r="EO7" s="101"/>
      <c r="EP7" s="98"/>
      <c r="EQ7" s="98"/>
      <c r="ER7" s="98"/>
      <c r="ES7" s="102"/>
      <c r="ET7" s="98"/>
      <c r="EU7" s="98"/>
      <c r="EV7" s="98"/>
      <c r="FG7" s="97"/>
      <c r="FM7" s="100"/>
      <c r="FQ7" s="97"/>
      <c r="GD7" s="97"/>
      <c r="HI7" s="101"/>
      <c r="HJ7" s="98"/>
      <c r="HK7" s="98"/>
      <c r="HL7" s="98"/>
      <c r="HM7" s="102"/>
      <c r="HN7" s="98"/>
      <c r="HO7" s="98"/>
      <c r="HP7" s="98"/>
      <c r="IA7" s="97"/>
      <c r="IG7" s="100"/>
      <c r="IK7" s="97"/>
      <c r="IX7" s="97"/>
      <c r="KC7" s="101"/>
      <c r="KD7" s="98"/>
      <c r="KE7" s="98"/>
      <c r="KF7" s="98"/>
      <c r="KG7" s="102"/>
      <c r="KH7" s="98"/>
      <c r="KI7" s="98"/>
      <c r="KJ7" s="98"/>
      <c r="KU7" s="97"/>
      <c r="LA7" s="100"/>
      <c r="LE7" s="97"/>
      <c r="LR7" s="97"/>
      <c r="MW7" s="101"/>
      <c r="MX7" s="98"/>
      <c r="MY7" s="98"/>
      <c r="MZ7" s="98"/>
      <c r="NA7" s="102"/>
      <c r="NB7" s="98"/>
      <c r="NC7" s="98"/>
      <c r="ND7" s="98"/>
      <c r="NO7" s="97"/>
      <c r="NU7" s="100"/>
      <c r="NY7" s="97"/>
      <c r="OL7" s="97"/>
      <c r="PQ7" s="101"/>
      <c r="PR7" s="98"/>
      <c r="PS7" s="98"/>
      <c r="PT7" s="98"/>
      <c r="PU7" s="102"/>
      <c r="PV7" s="98"/>
      <c r="PW7" s="98"/>
      <c r="PX7" s="98"/>
      <c r="QI7" s="97"/>
      <c r="QO7" s="100"/>
      <c r="QS7" s="97"/>
      <c r="RF7" s="97"/>
      <c r="SK7" s="101"/>
      <c r="SL7" s="98"/>
      <c r="SM7" s="98"/>
      <c r="SN7" s="98"/>
      <c r="SO7" s="102"/>
      <c r="SP7" s="98"/>
      <c r="SQ7" s="98"/>
      <c r="SR7" s="98"/>
      <c r="TC7" s="97"/>
      <c r="TI7" s="100"/>
      <c r="TM7" s="97"/>
      <c r="TZ7" s="97"/>
      <c r="VE7" s="101"/>
      <c r="VF7" s="98"/>
      <c r="VG7" s="98"/>
      <c r="VH7" s="98"/>
      <c r="VI7" s="102"/>
      <c r="VJ7" s="98"/>
      <c r="VK7" s="98"/>
      <c r="VL7" s="98"/>
      <c r="VW7" s="97"/>
      <c r="WC7" s="100"/>
      <c r="WG7" s="97"/>
      <c r="WT7" s="97"/>
      <c r="XY7" s="101"/>
      <c r="XZ7" s="98"/>
      <c r="YA7" s="98"/>
      <c r="YB7" s="98"/>
      <c r="YC7" s="102"/>
      <c r="YD7" s="98"/>
      <c r="YE7" s="98"/>
      <c r="YF7" s="98"/>
      <c r="YQ7" s="97"/>
      <c r="YW7" s="100"/>
      <c r="ZA7" s="97"/>
      <c r="ZN7" s="97"/>
      <c r="AAS7" s="101"/>
      <c r="AAT7" s="98"/>
      <c r="AAU7" s="98"/>
      <c r="AAV7" s="98"/>
      <c r="AAW7" s="102"/>
      <c r="AAX7" s="98"/>
      <c r="AAY7" s="98"/>
      <c r="AAZ7" s="98"/>
      <c r="ABK7" s="97"/>
      <c r="ABQ7" s="100"/>
      <c r="ABU7" s="97"/>
      <c r="ACH7" s="97"/>
      <c r="ADM7" s="101"/>
      <c r="ADN7" s="98"/>
      <c r="ADO7" s="98"/>
      <c r="ADP7" s="98"/>
      <c r="ADQ7" s="102"/>
      <c r="ADR7" s="98"/>
      <c r="ADS7" s="98"/>
      <c r="ADT7" s="98"/>
      <c r="AEE7" s="97"/>
      <c r="AEK7" s="100"/>
      <c r="AEO7" s="97"/>
      <c r="AFB7" s="97"/>
      <c r="AGG7" s="101"/>
      <c r="AGH7" s="98"/>
      <c r="AGI7" s="98"/>
      <c r="AGJ7" s="98"/>
      <c r="AGK7" s="102"/>
      <c r="AGL7" s="98"/>
      <c r="AGM7" s="98"/>
      <c r="AGN7" s="98"/>
      <c r="AGY7" s="97"/>
      <c r="AHE7" s="100"/>
      <c r="AHI7" s="97"/>
      <c r="AHV7" s="97"/>
      <c r="AJA7" s="101"/>
      <c r="AJB7" s="98"/>
      <c r="AJC7" s="98"/>
      <c r="AJD7" s="98"/>
      <c r="AJE7" s="102"/>
      <c r="AJF7" s="98"/>
      <c r="AJG7" s="98"/>
      <c r="AJH7" s="98"/>
      <c r="AJS7" s="97"/>
      <c r="AJY7" s="100"/>
      <c r="AKC7" s="97"/>
      <c r="AKP7" s="97"/>
      <c r="ALU7" s="101"/>
      <c r="ALV7" s="98"/>
      <c r="ALW7" s="98"/>
      <c r="ALX7" s="98"/>
      <c r="ALY7" s="102"/>
      <c r="ALZ7" s="98"/>
      <c r="AMA7" s="98"/>
      <c r="AMB7" s="98"/>
      <c r="AMM7" s="97"/>
      <c r="AMS7" s="100"/>
      <c r="AMW7" s="97"/>
      <c r="ANJ7" s="97"/>
      <c r="AOO7" s="101"/>
      <c r="AOP7" s="98"/>
      <c r="AOQ7" s="98"/>
      <c r="AOR7" s="98"/>
      <c r="AOS7" s="102"/>
      <c r="AOT7" s="98"/>
      <c r="AOU7" s="98"/>
      <c r="AOV7" s="98"/>
      <c r="APG7" s="97"/>
      <c r="APM7" s="100"/>
      <c r="APQ7" s="97"/>
      <c r="AQD7" s="97"/>
      <c r="ARI7" s="101"/>
      <c r="ARJ7" s="98"/>
      <c r="ARK7" s="98"/>
      <c r="ARL7" s="98"/>
      <c r="ARM7" s="102"/>
      <c r="ARN7" s="98"/>
      <c r="ARO7" s="98"/>
      <c r="ARP7" s="98"/>
      <c r="ASA7" s="97"/>
      <c r="ASG7" s="100"/>
      <c r="ASK7" s="97"/>
      <c r="ASX7" s="97"/>
      <c r="AUC7" s="101"/>
      <c r="AUD7" s="98"/>
      <c r="AUE7" s="98"/>
      <c r="AUF7" s="98"/>
      <c r="AUG7" s="102"/>
      <c r="AUH7" s="98"/>
      <c r="AUI7" s="98"/>
      <c r="AUJ7" s="98"/>
      <c r="AUU7" s="97"/>
      <c r="AVA7" s="100"/>
      <c r="AVE7" s="97"/>
      <c r="AVR7" s="97"/>
      <c r="AWW7" s="101"/>
      <c r="AWX7" s="98"/>
      <c r="AWY7" s="98"/>
      <c r="AWZ7" s="98"/>
      <c r="AXA7" s="102"/>
      <c r="AXB7" s="98"/>
      <c r="AXC7" s="98"/>
      <c r="AXD7" s="98"/>
      <c r="AXO7" s="97"/>
      <c r="AXU7" s="100"/>
      <c r="AXY7" s="97"/>
      <c r="AYL7" s="97"/>
      <c r="AZQ7" s="101"/>
      <c r="AZR7" s="98"/>
      <c r="AZS7" s="98"/>
      <c r="AZT7" s="98"/>
      <c r="AZU7" s="102"/>
      <c r="AZV7" s="98"/>
      <c r="AZW7" s="98"/>
      <c r="AZX7" s="98"/>
      <c r="BAI7" s="97"/>
      <c r="BAO7" s="100"/>
      <c r="BAS7" s="97"/>
      <c r="BBF7" s="97"/>
      <c r="BCK7" s="101"/>
      <c r="BCL7" s="98"/>
      <c r="BCM7" s="98"/>
      <c r="BCN7" s="98"/>
      <c r="BCO7" s="102"/>
      <c r="BCP7" s="98"/>
      <c r="BCQ7" s="98"/>
      <c r="BCR7" s="98"/>
      <c r="BDC7" s="97"/>
      <c r="BDI7" s="100"/>
      <c r="BDM7" s="97"/>
      <c r="BDZ7" s="97"/>
      <c r="BFE7" s="101"/>
      <c r="BFF7" s="98"/>
      <c r="BFG7" s="98"/>
      <c r="BFH7" s="98"/>
      <c r="BFI7" s="102"/>
      <c r="BFJ7" s="98"/>
      <c r="BFK7" s="98"/>
      <c r="BFL7" s="98"/>
      <c r="BFW7" s="97"/>
      <c r="BGC7" s="100"/>
      <c r="BGG7" s="97"/>
      <c r="BGT7" s="97"/>
      <c r="BHY7" s="101"/>
      <c r="BHZ7" s="98"/>
      <c r="BIA7" s="98"/>
      <c r="BIB7" s="98"/>
      <c r="BIC7" s="102"/>
      <c r="BID7" s="98"/>
      <c r="BIE7" s="98"/>
      <c r="BIF7" s="98"/>
      <c r="BIQ7" s="97"/>
      <c r="BIW7" s="100"/>
      <c r="BJA7" s="97"/>
      <c r="BJN7" s="97"/>
      <c r="BKS7" s="101"/>
      <c r="BKT7" s="98"/>
      <c r="BKU7" s="98"/>
      <c r="BKV7" s="98"/>
      <c r="BKW7" s="102"/>
      <c r="BKX7" s="98"/>
      <c r="BKY7" s="98"/>
      <c r="BKZ7" s="98"/>
      <c r="BLK7" s="97"/>
      <c r="BLQ7" s="100"/>
      <c r="BLU7" s="97"/>
      <c r="BMH7" s="97"/>
      <c r="BNM7" s="101"/>
      <c r="BNN7" s="98"/>
      <c r="BNO7" s="98"/>
      <c r="BNP7" s="98"/>
      <c r="BNQ7" s="102"/>
      <c r="BNR7" s="98"/>
      <c r="BNS7" s="98"/>
      <c r="BNT7" s="98"/>
      <c r="BOE7" s="97"/>
      <c r="BOK7" s="100"/>
      <c r="BOO7" s="97"/>
      <c r="BPB7" s="97"/>
      <c r="BQG7" s="101"/>
      <c r="BQH7" s="98"/>
      <c r="BQI7" s="98"/>
      <c r="BQJ7" s="98"/>
      <c r="BQK7" s="102"/>
      <c r="BQL7" s="98"/>
      <c r="BQM7" s="98"/>
      <c r="BQN7" s="98"/>
      <c r="BQY7" s="97"/>
      <c r="BRE7" s="100"/>
      <c r="BRI7" s="97"/>
      <c r="BRV7" s="97"/>
      <c r="BTA7" s="101"/>
      <c r="BTB7" s="98"/>
      <c r="BTC7" s="98"/>
      <c r="BTD7" s="98"/>
      <c r="BTE7" s="102"/>
      <c r="BTF7" s="98"/>
      <c r="BTG7" s="98"/>
      <c r="BTH7" s="98"/>
      <c r="BTS7" s="97"/>
      <c r="BTY7" s="100"/>
      <c r="BUC7" s="97"/>
      <c r="BUP7" s="97"/>
      <c r="BVU7" s="101"/>
      <c r="BVV7" s="98"/>
      <c r="BVW7" s="98"/>
      <c r="BVX7" s="98"/>
      <c r="BVY7" s="102"/>
      <c r="BVZ7" s="98"/>
      <c r="BWA7" s="98"/>
      <c r="BWB7" s="98"/>
      <c r="BWM7" s="97"/>
      <c r="BWS7" s="100"/>
      <c r="BWW7" s="97"/>
      <c r="BXJ7" s="97"/>
      <c r="BYO7" s="101"/>
      <c r="BYP7" s="98"/>
      <c r="BYQ7" s="98"/>
      <c r="BYR7" s="98"/>
      <c r="BYS7" s="102"/>
      <c r="BYT7" s="98"/>
      <c r="BYU7" s="98"/>
      <c r="BYV7" s="98"/>
      <c r="BZG7" s="97"/>
      <c r="BZM7" s="100"/>
      <c r="BZQ7" s="97"/>
      <c r="CAD7" s="97"/>
      <c r="CBI7" s="101"/>
      <c r="CBJ7" s="98"/>
      <c r="CBK7" s="98"/>
      <c r="CBL7" s="98"/>
      <c r="CBM7" s="102"/>
      <c r="CBN7" s="98"/>
      <c r="CBO7" s="98"/>
      <c r="CBP7" s="98"/>
      <c r="CCA7" s="97"/>
      <c r="CCG7" s="100"/>
      <c r="CCK7" s="97"/>
      <c r="CCX7" s="97"/>
      <c r="CEC7" s="101"/>
      <c r="CED7" s="98"/>
      <c r="CEE7" s="98"/>
      <c r="CEF7" s="98"/>
      <c r="CEG7" s="102"/>
      <c r="CEH7" s="98"/>
      <c r="CEI7" s="98"/>
      <c r="CEJ7" s="98"/>
      <c r="CEU7" s="97"/>
      <c r="CFA7" s="100"/>
      <c r="CFE7" s="97"/>
      <c r="CFR7" s="97"/>
      <c r="CGW7" s="101"/>
      <c r="CGX7" s="98"/>
      <c r="CGY7" s="98"/>
      <c r="CGZ7" s="98"/>
      <c r="CHA7" s="102"/>
      <c r="CHB7" s="98"/>
      <c r="CHC7" s="98"/>
      <c r="CHD7" s="98"/>
      <c r="CHO7" s="97"/>
      <c r="CHU7" s="100"/>
      <c r="CHY7" s="97"/>
      <c r="CIL7" s="97"/>
      <c r="CJQ7" s="101"/>
      <c r="CJR7" s="98"/>
      <c r="CJS7" s="98"/>
      <c r="CJT7" s="98"/>
      <c r="CJU7" s="102"/>
      <c r="CJV7" s="98"/>
      <c r="CJW7" s="98"/>
      <c r="CJX7" s="98"/>
      <c r="CKI7" s="97"/>
      <c r="CKO7" s="100"/>
      <c r="CKS7" s="97"/>
      <c r="CLF7" s="97"/>
      <c r="CMK7" s="101"/>
      <c r="CML7" s="98"/>
      <c r="CMM7" s="98"/>
      <c r="CMN7" s="98"/>
      <c r="CMO7" s="102"/>
      <c r="CMP7" s="98"/>
      <c r="CMQ7" s="98"/>
      <c r="CMR7" s="98"/>
      <c r="CNC7" s="97"/>
      <c r="CNI7" s="100"/>
      <c r="CNM7" s="97"/>
      <c r="CNZ7" s="97"/>
      <c r="CPE7" s="101"/>
      <c r="CPF7" s="98"/>
      <c r="CPG7" s="98"/>
      <c r="CPH7" s="98"/>
      <c r="CPI7" s="102"/>
      <c r="CPJ7" s="98"/>
      <c r="CPK7" s="98"/>
      <c r="CPL7" s="98"/>
      <c r="CPW7" s="97"/>
      <c r="CQC7" s="100"/>
      <c r="CQG7" s="97"/>
      <c r="CQT7" s="97"/>
      <c r="CRY7" s="101"/>
      <c r="CRZ7" s="98"/>
      <c r="CSA7" s="98"/>
      <c r="CSB7" s="98"/>
      <c r="CSC7" s="102"/>
      <c r="CSD7" s="98"/>
      <c r="CSE7" s="98"/>
      <c r="CSF7" s="98"/>
      <c r="CSQ7" s="97"/>
      <c r="CSW7" s="100"/>
      <c r="CTA7" s="97"/>
      <c r="CTN7" s="97"/>
      <c r="CUS7" s="101"/>
      <c r="CUT7" s="98"/>
      <c r="CUU7" s="98"/>
      <c r="CUV7" s="98"/>
      <c r="CUW7" s="102"/>
      <c r="CUX7" s="98"/>
      <c r="CUY7" s="98"/>
      <c r="CUZ7" s="98"/>
      <c r="CVK7" s="97"/>
      <c r="CVQ7" s="100"/>
      <c r="CVU7" s="97"/>
      <c r="CWH7" s="97"/>
      <c r="CXM7" s="101"/>
      <c r="CXN7" s="98"/>
      <c r="CXO7" s="98"/>
      <c r="CXP7" s="98"/>
      <c r="CXQ7" s="102"/>
      <c r="CXR7" s="98"/>
      <c r="CXS7" s="98"/>
      <c r="CXT7" s="98"/>
      <c r="CYE7" s="97"/>
      <c r="CYK7" s="100"/>
      <c r="CYO7" s="97"/>
      <c r="CZB7" s="97"/>
      <c r="DAG7" s="101"/>
      <c r="DAH7" s="98"/>
      <c r="DAI7" s="98"/>
      <c r="DAJ7" s="98"/>
      <c r="DAK7" s="102"/>
      <c r="DAL7" s="98"/>
      <c r="DAM7" s="98"/>
      <c r="DAN7" s="98"/>
      <c r="DAY7" s="97"/>
      <c r="DBE7" s="100"/>
      <c r="DBI7" s="97"/>
      <c r="DBV7" s="97"/>
      <c r="DDA7" s="101"/>
      <c r="DDB7" s="98"/>
      <c r="DDC7" s="98"/>
      <c r="DDD7" s="98"/>
      <c r="DDE7" s="102"/>
      <c r="DDF7" s="98"/>
      <c r="DDG7" s="98"/>
      <c r="DDH7" s="98"/>
      <c r="DDS7" s="97"/>
      <c r="DDY7" s="100"/>
      <c r="DEC7" s="97"/>
      <c r="DEP7" s="97"/>
      <c r="DFU7" s="101"/>
      <c r="DFV7" s="98"/>
      <c r="DFW7" s="98"/>
      <c r="DFX7" s="98"/>
      <c r="DFY7" s="102"/>
      <c r="DFZ7" s="98"/>
      <c r="DGA7" s="98"/>
      <c r="DGB7" s="98"/>
      <c r="DGM7" s="97"/>
      <c r="DGS7" s="100"/>
      <c r="DGW7" s="97"/>
      <c r="DHJ7" s="97"/>
      <c r="DIO7" s="101"/>
      <c r="DIP7" s="98"/>
      <c r="DIQ7" s="98"/>
      <c r="DIR7" s="98"/>
      <c r="DIS7" s="102"/>
      <c r="DIT7" s="98"/>
      <c r="DIU7" s="98"/>
      <c r="DIV7" s="98"/>
      <c r="DJG7" s="97"/>
      <c r="DJM7" s="100"/>
      <c r="DJQ7" s="97"/>
      <c r="DKD7" s="97"/>
      <c r="DLI7" s="101"/>
      <c r="DLJ7" s="98"/>
      <c r="DLK7" s="98"/>
      <c r="DLL7" s="98"/>
      <c r="DLM7" s="102"/>
      <c r="DLN7" s="98"/>
      <c r="DLO7" s="98"/>
      <c r="DLP7" s="98"/>
      <c r="DMA7" s="97"/>
      <c r="DMG7" s="100"/>
      <c r="DMK7" s="97"/>
      <c r="DMX7" s="97"/>
      <c r="DOC7" s="101"/>
      <c r="DOD7" s="98"/>
      <c r="DOE7" s="98"/>
      <c r="DOF7" s="98"/>
      <c r="DOG7" s="102"/>
      <c r="DOH7" s="98"/>
      <c r="DOI7" s="98"/>
      <c r="DOJ7" s="98"/>
      <c r="DOU7" s="97"/>
      <c r="DPA7" s="100"/>
      <c r="DPE7" s="97"/>
      <c r="DPR7" s="97"/>
      <c r="DQW7" s="101"/>
      <c r="DQX7" s="98"/>
      <c r="DQY7" s="98"/>
      <c r="DQZ7" s="98"/>
      <c r="DRA7" s="102"/>
      <c r="DRB7" s="98"/>
      <c r="DRC7" s="98"/>
      <c r="DRD7" s="98"/>
      <c r="DRO7" s="97"/>
      <c r="DRU7" s="100"/>
      <c r="DRY7" s="97"/>
      <c r="DSL7" s="97"/>
      <c r="DTQ7" s="101"/>
      <c r="DTR7" s="98"/>
      <c r="DTS7" s="98"/>
      <c r="DTT7" s="98"/>
      <c r="DTU7" s="102"/>
      <c r="DTV7" s="98"/>
      <c r="DTW7" s="98"/>
      <c r="DTX7" s="98"/>
      <c r="DUI7" s="97"/>
      <c r="DUO7" s="100"/>
      <c r="DUS7" s="97"/>
      <c r="DVF7" s="97"/>
      <c r="DWK7" s="101"/>
      <c r="DWL7" s="98"/>
      <c r="DWM7" s="98"/>
      <c r="DWN7" s="98"/>
      <c r="DWO7" s="102"/>
      <c r="DWP7" s="98"/>
      <c r="DWQ7" s="98"/>
      <c r="DWR7" s="98"/>
      <c r="DXC7" s="97"/>
      <c r="DXI7" s="100"/>
      <c r="DXM7" s="97"/>
      <c r="DXZ7" s="97"/>
      <c r="DZE7" s="101"/>
      <c r="DZF7" s="98"/>
      <c r="DZG7" s="98"/>
      <c r="DZH7" s="98"/>
      <c r="DZI7" s="102"/>
      <c r="DZJ7" s="98"/>
      <c r="DZK7" s="98"/>
      <c r="DZL7" s="98"/>
      <c r="DZW7" s="97"/>
      <c r="EAC7" s="100"/>
      <c r="EAG7" s="97"/>
      <c r="EAT7" s="97"/>
      <c r="EBY7" s="101"/>
      <c r="EBZ7" s="98"/>
      <c r="ECA7" s="98"/>
      <c r="ECB7" s="98"/>
      <c r="ECC7" s="102"/>
      <c r="ECD7" s="98"/>
      <c r="ECE7" s="98"/>
      <c r="ECF7" s="98"/>
      <c r="ECQ7" s="97"/>
      <c r="ECW7" s="100"/>
      <c r="EDA7" s="97"/>
      <c r="EDN7" s="97"/>
      <c r="EES7" s="101"/>
      <c r="EET7" s="98"/>
      <c r="EEU7" s="98"/>
      <c r="EEV7" s="98"/>
      <c r="EEW7" s="102"/>
      <c r="EEX7" s="98"/>
      <c r="EEY7" s="98"/>
      <c r="EEZ7" s="98"/>
      <c r="EFK7" s="97"/>
      <c r="EFQ7" s="100"/>
      <c r="EFU7" s="97"/>
      <c r="EGH7" s="97"/>
      <c r="EHM7" s="101"/>
      <c r="EHN7" s="98"/>
      <c r="EHO7" s="98"/>
      <c r="EHP7" s="98"/>
      <c r="EHQ7" s="102"/>
      <c r="EHR7" s="98"/>
      <c r="EHS7" s="98"/>
      <c r="EHT7" s="98"/>
      <c r="EIE7" s="97"/>
      <c r="EIK7" s="100"/>
      <c r="EIO7" s="97"/>
      <c r="EJB7" s="97"/>
      <c r="EKG7" s="101"/>
      <c r="EKH7" s="98"/>
      <c r="EKI7" s="98"/>
      <c r="EKJ7" s="98"/>
      <c r="EKK7" s="102"/>
      <c r="EKL7" s="98"/>
      <c r="EKM7" s="98"/>
      <c r="EKN7" s="98"/>
      <c r="EKY7" s="97"/>
      <c r="ELE7" s="100"/>
      <c r="ELI7" s="97"/>
      <c r="ELV7" s="97"/>
      <c r="ENA7" s="101"/>
      <c r="ENB7" s="98"/>
      <c r="ENC7" s="98"/>
      <c r="END7" s="98"/>
      <c r="ENE7" s="102"/>
      <c r="ENF7" s="98"/>
      <c r="ENG7" s="98"/>
      <c r="ENH7" s="98"/>
      <c r="ENS7" s="97"/>
      <c r="ENY7" s="100"/>
      <c r="EOC7" s="97"/>
      <c r="EOP7" s="97"/>
      <c r="EPU7" s="101"/>
      <c r="EPV7" s="98"/>
      <c r="EPW7" s="98"/>
      <c r="EPX7" s="98"/>
      <c r="EPY7" s="102"/>
      <c r="EPZ7" s="98"/>
      <c r="EQA7" s="98"/>
      <c r="EQB7" s="98"/>
      <c r="EQM7" s="97"/>
      <c r="EQS7" s="100"/>
      <c r="EQW7" s="97"/>
      <c r="ERJ7" s="97"/>
      <c r="ESO7" s="101"/>
      <c r="ESP7" s="98"/>
      <c r="ESQ7" s="98"/>
      <c r="ESR7" s="98"/>
      <c r="ESS7" s="102"/>
      <c r="EST7" s="98"/>
      <c r="ESU7" s="98"/>
      <c r="ESV7" s="98"/>
      <c r="ETG7" s="97"/>
      <c r="ETM7" s="100"/>
      <c r="ETQ7" s="97"/>
      <c r="EUD7" s="97"/>
      <c r="EVI7" s="101"/>
      <c r="EVJ7" s="98"/>
      <c r="EVK7" s="98"/>
      <c r="EVL7" s="98"/>
      <c r="EVM7" s="102"/>
      <c r="EVN7" s="98"/>
      <c r="EVO7" s="98"/>
      <c r="EVP7" s="98"/>
      <c r="EWA7" s="97"/>
      <c r="EWG7" s="100"/>
      <c r="EWK7" s="97"/>
      <c r="EWX7" s="97"/>
      <c r="EYC7" s="101"/>
      <c r="EYD7" s="98"/>
      <c r="EYE7" s="98"/>
      <c r="EYF7" s="98"/>
      <c r="EYG7" s="102"/>
      <c r="EYH7" s="98"/>
      <c r="EYI7" s="98"/>
      <c r="EYJ7" s="98"/>
      <c r="EYU7" s="97"/>
      <c r="EZA7" s="100"/>
      <c r="EZE7" s="97"/>
      <c r="EZR7" s="97"/>
      <c r="FAW7" s="101"/>
      <c r="FAX7" s="98"/>
      <c r="FAY7" s="98"/>
      <c r="FAZ7" s="98"/>
      <c r="FBA7" s="102"/>
      <c r="FBB7" s="98"/>
      <c r="FBC7" s="98"/>
      <c r="FBD7" s="98"/>
      <c r="FBO7" s="97"/>
      <c r="FBU7" s="100"/>
      <c r="FBY7" s="97"/>
      <c r="FCL7" s="97"/>
      <c r="FDQ7" s="101"/>
      <c r="FDR7" s="98"/>
      <c r="FDS7" s="98"/>
      <c r="FDT7" s="98"/>
      <c r="FDU7" s="102"/>
      <c r="FDV7" s="98"/>
      <c r="FDW7" s="98"/>
      <c r="FDX7" s="98"/>
      <c r="FEI7" s="97"/>
      <c r="FEO7" s="100"/>
      <c r="FES7" s="97"/>
      <c r="FFF7" s="97"/>
      <c r="FGK7" s="101"/>
      <c r="FGL7" s="98"/>
      <c r="FGM7" s="98"/>
      <c r="FGN7" s="98"/>
      <c r="FGO7" s="102"/>
      <c r="FGP7" s="98"/>
      <c r="FGQ7" s="98"/>
      <c r="FGR7" s="98"/>
      <c r="FHC7" s="97"/>
      <c r="FHI7" s="100"/>
      <c r="FHM7" s="97"/>
      <c r="FHZ7" s="97"/>
      <c r="FJE7" s="101"/>
      <c r="FJF7" s="98"/>
      <c r="FJG7" s="98"/>
      <c r="FJH7" s="98"/>
      <c r="FJI7" s="102"/>
      <c r="FJJ7" s="98"/>
      <c r="FJK7" s="98"/>
      <c r="FJL7" s="98"/>
      <c r="FJW7" s="97"/>
      <c r="FKC7" s="100"/>
      <c r="FKG7" s="97"/>
      <c r="FKT7" s="97"/>
      <c r="FLY7" s="101"/>
      <c r="FLZ7" s="98"/>
      <c r="FMA7" s="98"/>
      <c r="FMB7" s="98"/>
      <c r="FMC7" s="102"/>
      <c r="FMD7" s="98"/>
      <c r="FME7" s="98"/>
      <c r="FMF7" s="98"/>
      <c r="FMQ7" s="97"/>
      <c r="FMW7" s="100"/>
      <c r="FNA7" s="97"/>
      <c r="FNN7" s="97"/>
      <c r="FOS7" s="101"/>
      <c r="FOT7" s="98"/>
      <c r="FOU7" s="98"/>
      <c r="FOV7" s="98"/>
      <c r="FOW7" s="102"/>
      <c r="FOX7" s="98"/>
      <c r="FOY7" s="98"/>
      <c r="FOZ7" s="98"/>
      <c r="FPK7" s="97"/>
      <c r="FPQ7" s="100"/>
      <c r="FPU7" s="97"/>
      <c r="FQH7" s="97"/>
      <c r="FRM7" s="101"/>
      <c r="FRN7" s="98"/>
      <c r="FRO7" s="98"/>
      <c r="FRP7" s="98"/>
      <c r="FRQ7" s="102"/>
      <c r="FRR7" s="98"/>
      <c r="FRS7" s="98"/>
      <c r="FRT7" s="98"/>
      <c r="FSE7" s="97"/>
      <c r="FSK7" s="100"/>
      <c r="FSO7" s="97"/>
      <c r="FTB7" s="97"/>
      <c r="FUG7" s="101"/>
      <c r="FUH7" s="98"/>
      <c r="FUI7" s="98"/>
      <c r="FUJ7" s="98"/>
      <c r="FUK7" s="102"/>
      <c r="FUL7" s="98"/>
      <c r="FUM7" s="98"/>
      <c r="FUN7" s="98"/>
      <c r="FUY7" s="97"/>
      <c r="FVE7" s="100"/>
      <c r="FVI7" s="97"/>
      <c r="FVV7" s="97"/>
      <c r="FXA7" s="101"/>
      <c r="FXB7" s="98"/>
      <c r="FXC7" s="98"/>
      <c r="FXD7" s="98"/>
      <c r="FXE7" s="102"/>
      <c r="FXF7" s="98"/>
      <c r="FXG7" s="98"/>
      <c r="FXH7" s="98"/>
      <c r="FXS7" s="97"/>
      <c r="FXY7" s="100"/>
      <c r="FYC7" s="97"/>
      <c r="FYP7" s="97"/>
      <c r="FZU7" s="101"/>
      <c r="FZV7" s="98"/>
      <c r="FZW7" s="98"/>
      <c r="FZX7" s="98"/>
      <c r="FZY7" s="102"/>
      <c r="FZZ7" s="98"/>
      <c r="GAA7" s="98"/>
      <c r="GAB7" s="98"/>
      <c r="GAM7" s="97"/>
      <c r="GAS7" s="100"/>
      <c r="GAW7" s="97"/>
      <c r="GBJ7" s="97"/>
      <c r="GCO7" s="101"/>
      <c r="GCP7" s="98"/>
      <c r="GCQ7" s="98"/>
      <c r="GCR7" s="98"/>
      <c r="GCS7" s="102"/>
      <c r="GCT7" s="98"/>
      <c r="GCU7" s="98"/>
      <c r="GCV7" s="98"/>
      <c r="GDG7" s="97"/>
      <c r="GDM7" s="100"/>
      <c r="GDQ7" s="97"/>
      <c r="GED7" s="97"/>
      <c r="GFI7" s="101"/>
      <c r="GFJ7" s="98"/>
      <c r="GFK7" s="98"/>
      <c r="GFL7" s="98"/>
      <c r="GFM7" s="102"/>
      <c r="GFN7" s="98"/>
      <c r="GFO7" s="98"/>
      <c r="GFP7" s="98"/>
      <c r="GGA7" s="97"/>
      <c r="GGG7" s="100"/>
      <c r="GGK7" s="97"/>
      <c r="GGX7" s="97"/>
      <c r="GIC7" s="101"/>
      <c r="GID7" s="98"/>
      <c r="GIE7" s="98"/>
      <c r="GIF7" s="98"/>
      <c r="GIG7" s="102"/>
      <c r="GIH7" s="98"/>
      <c r="GII7" s="98"/>
      <c r="GIJ7" s="98"/>
      <c r="GIU7" s="97"/>
      <c r="GJA7" s="100"/>
      <c r="GJE7" s="97"/>
      <c r="GJR7" s="97"/>
      <c r="GKW7" s="101"/>
      <c r="GKX7" s="98"/>
      <c r="GKY7" s="98"/>
      <c r="GKZ7" s="98"/>
      <c r="GLA7" s="102"/>
      <c r="GLB7" s="98"/>
      <c r="GLC7" s="98"/>
      <c r="GLD7" s="98"/>
      <c r="GLO7" s="97"/>
      <c r="GLU7" s="100"/>
      <c r="GLY7" s="97"/>
      <c r="GML7" s="97"/>
      <c r="GNQ7" s="101"/>
      <c r="GNR7" s="98"/>
      <c r="GNS7" s="98"/>
      <c r="GNT7" s="98"/>
      <c r="GNU7" s="102"/>
      <c r="GNV7" s="98"/>
      <c r="GNW7" s="98"/>
      <c r="GNX7" s="98"/>
      <c r="GOI7" s="97"/>
      <c r="GOO7" s="100"/>
      <c r="GOS7" s="97"/>
      <c r="GPF7" s="97"/>
      <c r="GQK7" s="101"/>
      <c r="GQL7" s="98"/>
      <c r="GQM7" s="98"/>
      <c r="GQN7" s="98"/>
      <c r="GQO7" s="102"/>
      <c r="GQP7" s="98"/>
      <c r="GQQ7" s="98"/>
      <c r="GQR7" s="98"/>
      <c r="GRC7" s="97"/>
      <c r="GRI7" s="100"/>
      <c r="GRM7" s="97"/>
      <c r="GRZ7" s="97"/>
      <c r="GTE7" s="101"/>
      <c r="GTF7" s="98"/>
      <c r="GTG7" s="98"/>
      <c r="GTH7" s="98"/>
      <c r="GTI7" s="102"/>
      <c r="GTJ7" s="98"/>
      <c r="GTK7" s="98"/>
      <c r="GTL7" s="98"/>
      <c r="GTW7" s="97"/>
      <c r="GUC7" s="100"/>
      <c r="GUG7" s="97"/>
      <c r="GUT7" s="97"/>
      <c r="GVY7" s="101"/>
      <c r="GVZ7" s="98"/>
      <c r="GWA7" s="98"/>
      <c r="GWB7" s="98"/>
      <c r="GWC7" s="102"/>
      <c r="GWD7" s="98"/>
      <c r="GWE7" s="98"/>
      <c r="GWF7" s="98"/>
      <c r="GWQ7" s="97"/>
      <c r="GWW7" s="100"/>
      <c r="GXA7" s="97"/>
      <c r="GXN7" s="97"/>
      <c r="GYS7" s="101"/>
      <c r="GYT7" s="98"/>
      <c r="GYU7" s="98"/>
      <c r="GYV7" s="98"/>
      <c r="GYW7" s="102"/>
      <c r="GYX7" s="98"/>
      <c r="GYY7" s="98"/>
      <c r="GYZ7" s="98"/>
      <c r="GZK7" s="97"/>
      <c r="GZQ7" s="100"/>
      <c r="GZU7" s="97"/>
      <c r="HAH7" s="97"/>
      <c r="HBM7" s="101"/>
      <c r="HBN7" s="98"/>
      <c r="HBO7" s="98"/>
      <c r="HBP7" s="98"/>
      <c r="HBQ7" s="102"/>
      <c r="HBR7" s="98"/>
      <c r="HBS7" s="98"/>
      <c r="HBT7" s="98"/>
      <c r="HCE7" s="97"/>
      <c r="HCK7" s="100"/>
      <c r="HCO7" s="97"/>
      <c r="HDB7" s="97"/>
      <c r="HEG7" s="101"/>
      <c r="HEH7" s="98"/>
      <c r="HEI7" s="98"/>
      <c r="HEJ7" s="98"/>
      <c r="HEK7" s="102"/>
      <c r="HEL7" s="98"/>
      <c r="HEM7" s="98"/>
      <c r="HEN7" s="98"/>
      <c r="HEY7" s="97"/>
      <c r="HFE7" s="100"/>
      <c r="HFI7" s="97"/>
      <c r="HFV7" s="97"/>
      <c r="HHA7" s="101"/>
      <c r="HHB7" s="98"/>
      <c r="HHC7" s="98"/>
      <c r="HHD7" s="98"/>
      <c r="HHE7" s="102"/>
      <c r="HHF7" s="98"/>
      <c r="HHG7" s="98"/>
      <c r="HHH7" s="98"/>
      <c r="HHS7" s="97"/>
      <c r="HHY7" s="100"/>
      <c r="HIC7" s="97"/>
      <c r="HIP7" s="97"/>
      <c r="HJU7" s="101"/>
      <c r="HJV7" s="98"/>
      <c r="HJW7" s="98"/>
      <c r="HJX7" s="98"/>
      <c r="HJY7" s="102"/>
      <c r="HJZ7" s="98"/>
      <c r="HKA7" s="98"/>
      <c r="HKB7" s="98"/>
      <c r="HKM7" s="97"/>
      <c r="HKS7" s="100"/>
      <c r="HKW7" s="97"/>
      <c r="HLJ7" s="97"/>
      <c r="HMO7" s="101"/>
      <c r="HMP7" s="98"/>
      <c r="HMQ7" s="98"/>
      <c r="HMR7" s="98"/>
      <c r="HMS7" s="102"/>
      <c r="HMT7" s="98"/>
      <c r="HMU7" s="98"/>
      <c r="HMV7" s="98"/>
      <c r="HNG7" s="97"/>
      <c r="HNM7" s="100"/>
      <c r="HNQ7" s="97"/>
      <c r="HOD7" s="97"/>
      <c r="HPI7" s="101"/>
      <c r="HPJ7" s="98"/>
      <c r="HPK7" s="98"/>
      <c r="HPL7" s="98"/>
      <c r="HPM7" s="102"/>
      <c r="HPN7" s="98"/>
      <c r="HPO7" s="98"/>
      <c r="HPP7" s="98"/>
      <c r="HQA7" s="97"/>
      <c r="HQG7" s="100"/>
      <c r="HQK7" s="97"/>
      <c r="HQX7" s="97"/>
      <c r="HSC7" s="101"/>
      <c r="HSD7" s="98"/>
      <c r="HSE7" s="98"/>
      <c r="HSF7" s="98"/>
      <c r="HSG7" s="102"/>
      <c r="HSH7" s="98"/>
      <c r="HSI7" s="98"/>
      <c r="HSJ7" s="98"/>
      <c r="HSU7" s="97"/>
      <c r="HTA7" s="100"/>
      <c r="HTE7" s="97"/>
      <c r="HTR7" s="97"/>
      <c r="HUW7" s="101"/>
      <c r="HUX7" s="98"/>
      <c r="HUY7" s="98"/>
      <c r="HUZ7" s="98"/>
      <c r="HVA7" s="102"/>
      <c r="HVB7" s="98"/>
      <c r="HVC7" s="98"/>
      <c r="HVD7" s="98"/>
      <c r="HVO7" s="97"/>
      <c r="HVU7" s="100"/>
      <c r="HVY7" s="97"/>
      <c r="HWL7" s="97"/>
      <c r="HXQ7" s="101"/>
      <c r="HXR7" s="98"/>
      <c r="HXS7" s="98"/>
      <c r="HXT7" s="98"/>
      <c r="HXU7" s="102"/>
      <c r="HXV7" s="98"/>
      <c r="HXW7" s="98"/>
      <c r="HXX7" s="98"/>
      <c r="HYI7" s="97"/>
      <c r="HYO7" s="100"/>
      <c r="HYS7" s="97"/>
      <c r="HZF7" s="97"/>
      <c r="IAK7" s="101"/>
      <c r="IAL7" s="98"/>
      <c r="IAM7" s="98"/>
      <c r="IAN7" s="98"/>
      <c r="IAO7" s="102"/>
      <c r="IAP7" s="98"/>
      <c r="IAQ7" s="98"/>
      <c r="IAR7" s="98"/>
      <c r="IBC7" s="97"/>
      <c r="IBI7" s="100"/>
      <c r="IBM7" s="97"/>
      <c r="IBZ7" s="97"/>
      <c r="IDE7" s="101"/>
      <c r="IDF7" s="98"/>
      <c r="IDG7" s="98"/>
      <c r="IDH7" s="98"/>
      <c r="IDI7" s="102"/>
      <c r="IDJ7" s="98"/>
      <c r="IDK7" s="98"/>
      <c r="IDL7" s="98"/>
      <c r="IDW7" s="97"/>
      <c r="IEC7" s="100"/>
      <c r="IEG7" s="97"/>
      <c r="IET7" s="97"/>
      <c r="IFY7" s="101"/>
      <c r="IFZ7" s="98"/>
      <c r="IGA7" s="98"/>
      <c r="IGB7" s="98"/>
      <c r="IGC7" s="102"/>
      <c r="IGD7" s="98"/>
      <c r="IGE7" s="98"/>
      <c r="IGF7" s="98"/>
      <c r="IGQ7" s="97"/>
      <c r="IGW7" s="100"/>
      <c r="IHA7" s="97"/>
      <c r="IHN7" s="97"/>
      <c r="IIS7" s="101"/>
      <c r="IIT7" s="98"/>
      <c r="IIU7" s="98"/>
      <c r="IIV7" s="98"/>
      <c r="IIW7" s="102"/>
      <c r="IIX7" s="98"/>
      <c r="IIY7" s="98"/>
      <c r="IIZ7" s="98"/>
      <c r="IJK7" s="97"/>
      <c r="IJQ7" s="100"/>
      <c r="IJU7" s="97"/>
      <c r="IKH7" s="97"/>
      <c r="ILM7" s="101"/>
      <c r="ILN7" s="98"/>
      <c r="ILO7" s="98"/>
      <c r="ILP7" s="98"/>
      <c r="ILQ7" s="102"/>
      <c r="ILR7" s="98"/>
      <c r="ILS7" s="98"/>
      <c r="ILT7" s="98"/>
      <c r="IME7" s="97"/>
      <c r="IMK7" s="100"/>
      <c r="IMO7" s="97"/>
      <c r="INB7" s="97"/>
      <c r="IOG7" s="101"/>
      <c r="IOH7" s="98"/>
      <c r="IOI7" s="98"/>
      <c r="IOJ7" s="98"/>
      <c r="IOK7" s="102"/>
      <c r="IOL7" s="98"/>
      <c r="IOM7" s="98"/>
      <c r="ION7" s="98"/>
      <c r="IOY7" s="97"/>
      <c r="IPE7" s="100"/>
      <c r="IPI7" s="97"/>
      <c r="IPV7" s="97"/>
      <c r="IRA7" s="101"/>
      <c r="IRB7" s="98"/>
      <c r="IRC7" s="98"/>
      <c r="IRD7" s="98"/>
      <c r="IRE7" s="102"/>
      <c r="IRF7" s="98"/>
      <c r="IRG7" s="98"/>
      <c r="IRH7" s="98"/>
      <c r="IRS7" s="97"/>
      <c r="IRY7" s="100"/>
      <c r="ISC7" s="97"/>
      <c r="ISP7" s="97"/>
      <c r="ITU7" s="101"/>
      <c r="ITV7" s="98"/>
      <c r="ITW7" s="98"/>
      <c r="ITX7" s="98"/>
      <c r="ITY7" s="102"/>
      <c r="ITZ7" s="98"/>
      <c r="IUA7" s="98"/>
      <c r="IUB7" s="98"/>
      <c r="IUM7" s="97"/>
      <c r="IUS7" s="100"/>
      <c r="IUW7" s="97"/>
      <c r="IVJ7" s="97"/>
      <c r="IWO7" s="101"/>
      <c r="IWP7" s="98"/>
      <c r="IWQ7" s="98"/>
      <c r="IWR7" s="98"/>
      <c r="IWS7" s="102"/>
      <c r="IWT7" s="98"/>
      <c r="IWU7" s="98"/>
      <c r="IWV7" s="98"/>
      <c r="IXG7" s="97"/>
      <c r="IXM7" s="100"/>
      <c r="IXQ7" s="97"/>
      <c r="IYD7" s="97"/>
      <c r="IZI7" s="101"/>
      <c r="IZJ7" s="98"/>
      <c r="IZK7" s="98"/>
      <c r="IZL7" s="98"/>
      <c r="IZM7" s="102"/>
      <c r="IZN7" s="98"/>
      <c r="IZO7" s="98"/>
      <c r="IZP7" s="98"/>
      <c r="JAA7" s="97"/>
      <c r="JAG7" s="100"/>
      <c r="JAK7" s="97"/>
      <c r="JAX7" s="97"/>
      <c r="JCC7" s="101"/>
      <c r="JCD7" s="98"/>
      <c r="JCE7" s="98"/>
      <c r="JCF7" s="98"/>
      <c r="JCG7" s="102"/>
      <c r="JCH7" s="98"/>
      <c r="JCI7" s="98"/>
      <c r="JCJ7" s="98"/>
      <c r="JCU7" s="97"/>
      <c r="JDA7" s="100"/>
      <c r="JDE7" s="97"/>
      <c r="JDR7" s="97"/>
      <c r="JEW7" s="101"/>
      <c r="JEX7" s="98"/>
      <c r="JEY7" s="98"/>
      <c r="JEZ7" s="98"/>
      <c r="JFA7" s="102"/>
      <c r="JFB7" s="98"/>
      <c r="JFC7" s="98"/>
      <c r="JFD7" s="98"/>
      <c r="JFO7" s="97"/>
      <c r="JFU7" s="100"/>
      <c r="JFY7" s="97"/>
      <c r="JGL7" s="97"/>
      <c r="JHQ7" s="101"/>
      <c r="JHR7" s="98"/>
      <c r="JHS7" s="98"/>
      <c r="JHT7" s="98"/>
      <c r="JHU7" s="102"/>
      <c r="JHV7" s="98"/>
      <c r="JHW7" s="98"/>
      <c r="JHX7" s="98"/>
      <c r="JII7" s="97"/>
      <c r="JIO7" s="100"/>
      <c r="JIS7" s="97"/>
      <c r="JJF7" s="97"/>
      <c r="JKK7" s="101"/>
      <c r="JKL7" s="98"/>
      <c r="JKM7" s="98"/>
      <c r="JKN7" s="98"/>
      <c r="JKO7" s="102"/>
      <c r="JKP7" s="98"/>
      <c r="JKQ7" s="98"/>
      <c r="JKR7" s="98"/>
      <c r="JLC7" s="97"/>
      <c r="JLI7" s="100"/>
      <c r="JLM7" s="97"/>
      <c r="JLZ7" s="97"/>
      <c r="JNE7" s="101"/>
      <c r="JNF7" s="98"/>
      <c r="JNG7" s="98"/>
      <c r="JNH7" s="98"/>
      <c r="JNI7" s="102"/>
      <c r="JNJ7" s="98"/>
      <c r="JNK7" s="98"/>
      <c r="JNL7" s="98"/>
      <c r="JNW7" s="97"/>
      <c r="JOC7" s="100"/>
      <c r="JOG7" s="97"/>
      <c r="JOT7" s="97"/>
      <c r="JPY7" s="101"/>
      <c r="JPZ7" s="98"/>
      <c r="JQA7" s="98"/>
      <c r="JQB7" s="98"/>
      <c r="JQC7" s="102"/>
      <c r="JQD7" s="98"/>
      <c r="JQE7" s="98"/>
      <c r="JQF7" s="98"/>
      <c r="JQQ7" s="97"/>
      <c r="JQW7" s="100"/>
      <c r="JRA7" s="97"/>
      <c r="JRN7" s="97"/>
      <c r="JSS7" s="101"/>
      <c r="JST7" s="98"/>
      <c r="JSU7" s="98"/>
      <c r="JSV7" s="98"/>
      <c r="JSW7" s="102"/>
      <c r="JSX7" s="98"/>
      <c r="JSY7" s="98"/>
      <c r="JSZ7" s="98"/>
      <c r="JTC7" s="96">
        <f t="shared" si="7"/>
        <v>4</v>
      </c>
      <c r="JTD7" s="96" t="str">
        <f>'Dummy Table1'!JSZ15</f>
        <v>Algeria</v>
      </c>
      <c r="JTE7" s="96">
        <f t="shared" si="8"/>
        <v>0</v>
      </c>
      <c r="JTF7" s="96">
        <f t="shared" si="9"/>
        <v>3</v>
      </c>
      <c r="JTG7" s="96">
        <f t="shared" si="10"/>
        <v>0</v>
      </c>
      <c r="JTH7" s="96">
        <f t="shared" si="11"/>
        <v>0</v>
      </c>
      <c r="JTI7" s="96">
        <f t="shared" si="12"/>
        <v>0</v>
      </c>
      <c r="JTJ7" s="96">
        <f t="shared" si="13"/>
        <v>100</v>
      </c>
      <c r="JTK7" s="97">
        <f t="shared" si="14"/>
        <v>3</v>
      </c>
      <c r="JTL7" s="96">
        <v>32</v>
      </c>
      <c r="JTM7" s="96">
        <f t="shared" si="15"/>
        <v>1</v>
      </c>
      <c r="JTN7" s="96">
        <f t="shared" si="16"/>
        <v>0</v>
      </c>
      <c r="JTO7" s="96">
        <f t="shared" si="17"/>
        <v>0</v>
      </c>
      <c r="JTP7" s="96">
        <f t="shared" si="18"/>
        <v>3</v>
      </c>
      <c r="JTQ7" s="100">
        <f t="shared" ref="JTQ7" si="58">IF(SUM(JUI4:JUK7)=0,IF(COUNTIF(JUL4:JUL7,0)&gt;1,4,JUL7+1),IF(JTZ7=JTZ6,IF(JTZ7=3,4,JTZ7),IF(JTZ7=5,3,IF(JTZ7=6,4,JTZ7))))</f>
        <v>4</v>
      </c>
      <c r="JTR7" s="96" t="str">
        <f t="shared" ref="JTR7" si="59">VLOOKUP(4,JTC$4:JTD$7,2,FALSE)</f>
        <v>Algeria</v>
      </c>
      <c r="JTS7" s="96">
        <f t="shared" si="21"/>
        <v>0</v>
      </c>
      <c r="JTT7" s="96">
        <f t="shared" si="22"/>
        <v>100</v>
      </c>
      <c r="JTU7" s="97">
        <f t="shared" si="51"/>
        <v>3</v>
      </c>
      <c r="JTV7" s="96">
        <f t="shared" si="23"/>
        <v>4</v>
      </c>
      <c r="JTW7" s="96">
        <f t="shared" si="24"/>
        <v>0</v>
      </c>
      <c r="JTX7" s="96">
        <f t="shared" si="25"/>
        <v>0</v>
      </c>
      <c r="JTY7" s="96">
        <f t="shared" si="26"/>
        <v>32</v>
      </c>
      <c r="JTZ7" s="96">
        <f t="shared" si="27"/>
        <v>4</v>
      </c>
      <c r="JUA7" s="96" t="str">
        <f t="shared" ref="JUA7" si="60">IF(AND(JTU6=JTU7,JTU6=JTU5,JTT6=JTT7,JTT6=JTT5,JTS6=JTS7,JTS6=JTS5),JTR7,0)</f>
        <v>Algeria</v>
      </c>
      <c r="JUB7" s="96">
        <f t="shared" si="29"/>
        <v>0</v>
      </c>
      <c r="JUC7" s="96">
        <f t="shared" si="30"/>
        <v>3</v>
      </c>
      <c r="JUD7" s="96">
        <f t="shared" si="31"/>
        <v>0</v>
      </c>
      <c r="JUE7" s="96">
        <f t="shared" si="32"/>
        <v>0</v>
      </c>
      <c r="JUF7" s="96">
        <f t="shared" si="33"/>
        <v>0</v>
      </c>
      <c r="JUG7" s="96">
        <f t="shared" si="34"/>
        <v>100</v>
      </c>
      <c r="JUH7" s="97">
        <f t="shared" si="35"/>
        <v>3</v>
      </c>
      <c r="JUI7" s="96">
        <f t="shared" si="36"/>
        <v>0</v>
      </c>
      <c r="JUJ7" s="96">
        <f t="shared" si="37"/>
        <v>0</v>
      </c>
      <c r="JUK7" s="96">
        <f t="shared" si="38"/>
        <v>0</v>
      </c>
      <c r="JUL7" s="96">
        <f t="shared" si="39"/>
        <v>0</v>
      </c>
      <c r="JUM7" s="96">
        <v>0</v>
      </c>
      <c r="JUN7" s="96">
        <f t="shared" ref="JUN7" si="61">IF(JUA7&lt;&gt;0,IF(SUM(JUI7:JUK7)=SUM(JUI6:JUK6),1,0),0)</f>
        <v>1</v>
      </c>
      <c r="JUO7" s="96">
        <f t="shared" si="54"/>
        <v>4</v>
      </c>
      <c r="JUP7" s="96" t="str">
        <f t="shared" si="42"/>
        <v>Algeria</v>
      </c>
      <c r="JUQ7" s="96">
        <v>4</v>
      </c>
      <c r="JUR7" s="96" t="str">
        <f>IF(AND('Dummy Table1'!JSV17&lt;&gt;"",'Dummy Table1'!JSX17&lt;&gt;""),IF('Dummy Table1'!JSV17&gt;'Dummy Table1'!JSX17,'Dummy Table1'!JST17,""),"")</f>
        <v/>
      </c>
      <c r="JUS7" s="96" t="str">
        <f>IF(AND('Dummy Table1'!JSV17&lt;&gt;"",'Dummy Table1'!JSX17&lt;&gt;""),IF('Dummy Table1'!JSV17='Dummy Table1'!JSX17,'Dummy Table1'!JST17,""),"")</f>
        <v>Fiji</v>
      </c>
      <c r="JUT7" s="96" t="str">
        <f>IF(AND('Dummy Table1'!JSV17&lt;&gt;"",'Dummy Table1'!JSX17&lt;&gt;""),IF('Dummy Table1'!JSV17&gt;'Dummy Table1'!JSX17,'Dummy Table1'!JSZ17,""),"")</f>
        <v/>
      </c>
      <c r="JUU7" s="96">
        <f>IF(AND('Dummy Table1'!JSV17&lt;&gt;"",'Dummy Table1'!JSX17&lt;&gt;""),'Dummy Table1'!JSV17,0)</f>
        <v>0</v>
      </c>
      <c r="JUV7" s="96" t="str">
        <f>IF(AND('Dummy Table1'!JSV17&lt;&gt;"",'Dummy Table1'!JSX17&lt;&gt;""),IF('Dummy Table1'!JSV17&lt;'Dummy Table1'!JSX17,'Dummy Table1'!JSZ17,""),"")</f>
        <v/>
      </c>
      <c r="JUW7" s="96" t="str">
        <f>IF(AND('Dummy Table1'!JSV17&lt;&gt;"",'Dummy Table1'!JSX17&lt;&gt;""),IF('Dummy Table1'!JSV17='Dummy Table1'!JSX17,'Dummy Table1'!JSZ17,""),"")</f>
        <v>Korea Republic</v>
      </c>
      <c r="JUX7" s="96" t="str">
        <f>IF(AND('Dummy Table1'!JSV17&lt;&gt;"",'Dummy Table1'!JSX17&lt;&gt;""),IF('Dummy Table1'!JSV17&lt;'Dummy Table1'!JSX17,'Dummy Table1'!JST17,""),"")</f>
        <v/>
      </c>
      <c r="JUY7" s="96">
        <f>IF(AND('Dummy Table1'!JSV17&lt;&gt;"",'Dummy Table1'!JSX17&lt;&gt;""),'Dummy Table1'!JSX17,0)</f>
        <v>0</v>
      </c>
      <c r="JUZ7" s="96">
        <v>1</v>
      </c>
      <c r="JVA7" s="96" t="str">
        <f t="shared" si="43"/>
        <v/>
      </c>
      <c r="JVB7" s="96" t="str">
        <f t="shared" si="44"/>
        <v>Fiji</v>
      </c>
      <c r="JVC7" s="96" t="str">
        <f t="shared" si="45"/>
        <v/>
      </c>
      <c r="JVD7" s="96" t="str">
        <f t="shared" si="46"/>
        <v/>
      </c>
      <c r="JVE7" s="96" t="str">
        <f t="shared" si="47"/>
        <v>Korea Republic</v>
      </c>
      <c r="JVF7" s="96" t="str">
        <f t="shared" si="48"/>
        <v/>
      </c>
      <c r="JVG7" s="96">
        <v>5</v>
      </c>
      <c r="JVH7" s="96" t="str">
        <f>'Dummy Table1'!JST18</f>
        <v>Portugal</v>
      </c>
      <c r="JVI7" s="96">
        <f>IF(AND('Dummy Table1'!JSV18&lt;&gt;"",'Dummy Table1'!JSX18&lt;&gt;""),'Dummy Table1'!JSV18,"")</f>
        <v>0</v>
      </c>
      <c r="JVJ7" s="96">
        <f>IF(AND('Dummy Table1'!JSX18&lt;&gt;"",'Dummy Table1'!JSV18&lt;&gt;""),'Dummy Table1'!JSX18,"")</f>
        <v>0</v>
      </c>
      <c r="JVK7" s="96" t="str">
        <f>'Dummy Table1'!JSZ18</f>
        <v>Argentina</v>
      </c>
    </row>
    <row r="8" spans="1:5120 5123:8131" x14ac:dyDescent="0.2">
      <c r="A8" s="104"/>
      <c r="B8" s="104"/>
      <c r="C8" s="104"/>
      <c r="D8" s="104"/>
      <c r="E8" s="104"/>
      <c r="F8" s="104"/>
      <c r="G8" s="104"/>
      <c r="H8" s="104"/>
      <c r="S8" s="97"/>
      <c r="Y8" s="100"/>
      <c r="AC8" s="97"/>
      <c r="AP8" s="97"/>
      <c r="AY8" s="96">
        <v>5</v>
      </c>
      <c r="AZ8" s="96" t="str">
        <f>IF(AND('Dummy Table1'!D18&lt;&gt;"",'Dummy Table1'!F18&lt;&gt;""),IF('Dummy Table1'!D18&gt;'Dummy Table1'!F18,'Dummy Table1'!B18,""),"")</f>
        <v/>
      </c>
      <c r="BA8" s="96" t="str">
        <f>IF(AND('Dummy Table1'!D18&lt;&gt;"",'Dummy Table1'!F18&lt;&gt;""),IF('Dummy Table1'!D18='Dummy Table1'!F18,'Dummy Table1'!B18,""),"")</f>
        <v/>
      </c>
      <c r="BB8" s="96" t="str">
        <f>IF(AND('Dummy Table1'!D18&lt;&gt;"",'Dummy Table1'!F18&lt;&gt;""),IF('Dummy Table1'!D18&gt;'Dummy Table1'!F18,'Dummy Table1'!H18,""),"")</f>
        <v/>
      </c>
      <c r="BC8" s="96">
        <f>IF(AND('Dummy Table1'!D18&lt;&gt;"",'Dummy Table1'!F18&lt;&gt;""),'Dummy Table1'!D18,0)</f>
        <v>0</v>
      </c>
      <c r="BD8" s="96" t="str">
        <f>IF(AND('Dummy Table1'!D18&lt;&gt;"",'Dummy Table1'!F18&lt;&gt;""),IF('Dummy Table1'!D18&lt;'Dummy Table1'!F18,'Dummy Table1'!H18,""),"")</f>
        <v/>
      </c>
      <c r="BE8" s="96" t="str">
        <f>IF(AND('Dummy Table1'!D18&lt;&gt;"",'Dummy Table1'!F18&lt;&gt;""),IF('Dummy Table1'!D18='Dummy Table1'!F18,'Dummy Table1'!H18,""),"")</f>
        <v/>
      </c>
      <c r="BF8" s="96" t="str">
        <f>IF(AND('Dummy Table1'!D18&lt;&gt;"",'Dummy Table1'!F18&lt;&gt;""),IF('Dummy Table1'!D18&lt;'Dummy Table1'!F18,'Dummy Table1'!B18,""),"")</f>
        <v/>
      </c>
      <c r="BG8" s="96">
        <f>IF(AND('Dummy Table1'!D18&lt;&gt;"",'Dummy Table1'!F18&lt;&gt;""),'Dummy Table1'!F18,0)</f>
        <v>0</v>
      </c>
      <c r="BH8" s="96">
        <v>1</v>
      </c>
      <c r="BI8" s="96" t="str">
        <f t="shared" si="1"/>
        <v/>
      </c>
      <c r="BJ8" s="96" t="str">
        <f t="shared" si="2"/>
        <v/>
      </c>
      <c r="BK8" s="96" t="str">
        <f t="shared" si="3"/>
        <v/>
      </c>
      <c r="BL8" s="96" t="str">
        <f t="shared" si="4"/>
        <v/>
      </c>
      <c r="BM8" s="96" t="str">
        <f t="shared" si="5"/>
        <v/>
      </c>
      <c r="BN8" s="96" t="str">
        <f t="shared" si="6"/>
        <v/>
      </c>
      <c r="BO8" s="96">
        <v>6</v>
      </c>
      <c r="BP8" s="96" t="str">
        <f>'Dummy Table1'!B19</f>
        <v>Sweden</v>
      </c>
      <c r="BQ8" s="96" t="str">
        <f>IF(AND('Dummy Table1'!D19&lt;&gt;"",'Dummy Table1'!F19&lt;&gt;""),'Dummy Table1'!D19,"")</f>
        <v/>
      </c>
      <c r="BR8" s="96" t="str">
        <f>IF(AND('Dummy Table1'!F19&lt;&gt;"",'Dummy Table1'!D19&lt;&gt;""),'Dummy Table1'!F19,"")</f>
        <v/>
      </c>
      <c r="BS8" s="96" t="str">
        <f>'Dummy Table1'!H19</f>
        <v>Colombia</v>
      </c>
      <c r="BU8" s="104"/>
      <c r="BV8" s="104"/>
      <c r="BW8" s="104"/>
      <c r="BX8" s="104"/>
      <c r="BY8" s="104"/>
      <c r="BZ8" s="104"/>
      <c r="CA8" s="104"/>
      <c r="CB8" s="104"/>
      <c r="CM8" s="97"/>
      <c r="CS8" s="100"/>
      <c r="CW8" s="97"/>
      <c r="DJ8" s="97"/>
      <c r="EO8" s="104"/>
      <c r="EP8" s="104"/>
      <c r="EQ8" s="104"/>
      <c r="ER8" s="104"/>
      <c r="ES8" s="104"/>
      <c r="ET8" s="104"/>
      <c r="EU8" s="104"/>
      <c r="EV8" s="104"/>
      <c r="FG8" s="97"/>
      <c r="FM8" s="100"/>
      <c r="FQ8" s="97"/>
      <c r="GD8" s="97"/>
      <c r="HI8" s="104"/>
      <c r="HJ8" s="104"/>
      <c r="HK8" s="104"/>
      <c r="HL8" s="104"/>
      <c r="HM8" s="104"/>
      <c r="HN8" s="104"/>
      <c r="HO8" s="104"/>
      <c r="HP8" s="104"/>
      <c r="IA8" s="97"/>
      <c r="IG8" s="100"/>
      <c r="IK8" s="97"/>
      <c r="IX8" s="97"/>
      <c r="KC8" s="104"/>
      <c r="KD8" s="104"/>
      <c r="KE8" s="104"/>
      <c r="KF8" s="104"/>
      <c r="KG8" s="104"/>
      <c r="KH8" s="104"/>
      <c r="KI8" s="104"/>
      <c r="KJ8" s="104"/>
      <c r="KU8" s="97"/>
      <c r="LA8" s="100"/>
      <c r="LE8" s="97"/>
      <c r="LR8" s="97"/>
      <c r="MW8" s="104"/>
      <c r="MX8" s="104"/>
      <c r="MY8" s="104"/>
      <c r="MZ8" s="104"/>
      <c r="NA8" s="104"/>
      <c r="NB8" s="104"/>
      <c r="NC8" s="104"/>
      <c r="ND8" s="104"/>
      <c r="NO8" s="97"/>
      <c r="NU8" s="100"/>
      <c r="NY8" s="97"/>
      <c r="OL8" s="97"/>
      <c r="PQ8" s="104"/>
      <c r="PR8" s="104"/>
      <c r="PS8" s="104"/>
      <c r="PT8" s="104"/>
      <c r="PU8" s="104"/>
      <c r="PV8" s="104"/>
      <c r="PW8" s="104"/>
      <c r="PX8" s="104"/>
      <c r="QI8" s="97"/>
      <c r="QO8" s="100"/>
      <c r="QS8" s="97"/>
      <c r="RF8" s="97"/>
      <c r="SK8" s="104"/>
      <c r="SL8" s="104"/>
      <c r="SM8" s="104"/>
      <c r="SN8" s="104"/>
      <c r="SO8" s="104"/>
      <c r="SP8" s="104"/>
      <c r="SQ8" s="104"/>
      <c r="SR8" s="104"/>
      <c r="TC8" s="97"/>
      <c r="TI8" s="100"/>
      <c r="TM8" s="97"/>
      <c r="TZ8" s="97"/>
      <c r="VE8" s="104"/>
      <c r="VF8" s="104"/>
      <c r="VG8" s="104"/>
      <c r="VH8" s="104"/>
      <c r="VI8" s="104"/>
      <c r="VJ8" s="104"/>
      <c r="VK8" s="104"/>
      <c r="VL8" s="104"/>
      <c r="VW8" s="97"/>
      <c r="WC8" s="100"/>
      <c r="WG8" s="97"/>
      <c r="WT8" s="97"/>
      <c r="XY8" s="104"/>
      <c r="XZ8" s="104"/>
      <c r="YA8" s="104"/>
      <c r="YB8" s="104"/>
      <c r="YC8" s="104"/>
      <c r="YD8" s="104"/>
      <c r="YE8" s="104"/>
      <c r="YF8" s="104"/>
      <c r="YQ8" s="97"/>
      <c r="YW8" s="100"/>
      <c r="ZA8" s="97"/>
      <c r="ZN8" s="97"/>
      <c r="AAS8" s="104"/>
      <c r="AAT8" s="104"/>
      <c r="AAU8" s="104"/>
      <c r="AAV8" s="104"/>
      <c r="AAW8" s="104"/>
      <c r="AAX8" s="104"/>
      <c r="AAY8" s="104"/>
      <c r="AAZ8" s="104"/>
      <c r="ABK8" s="97"/>
      <c r="ABQ8" s="100"/>
      <c r="ABU8" s="97"/>
      <c r="ACH8" s="97"/>
      <c r="ADM8" s="104"/>
      <c r="ADN8" s="104"/>
      <c r="ADO8" s="104"/>
      <c r="ADP8" s="104"/>
      <c r="ADQ8" s="104"/>
      <c r="ADR8" s="104"/>
      <c r="ADS8" s="104"/>
      <c r="ADT8" s="104"/>
      <c r="AEE8" s="97"/>
      <c r="AEK8" s="100"/>
      <c r="AEO8" s="97"/>
      <c r="AFB8" s="97"/>
      <c r="AGG8" s="104"/>
      <c r="AGH8" s="104"/>
      <c r="AGI8" s="104"/>
      <c r="AGJ8" s="104"/>
      <c r="AGK8" s="104"/>
      <c r="AGL8" s="104"/>
      <c r="AGM8" s="104"/>
      <c r="AGN8" s="104"/>
      <c r="AGY8" s="97"/>
      <c r="AHE8" s="100"/>
      <c r="AHI8" s="97"/>
      <c r="AHV8" s="97"/>
      <c r="AJA8" s="104"/>
      <c r="AJB8" s="104"/>
      <c r="AJC8" s="104"/>
      <c r="AJD8" s="104"/>
      <c r="AJE8" s="104"/>
      <c r="AJF8" s="104"/>
      <c r="AJG8" s="104"/>
      <c r="AJH8" s="104"/>
      <c r="AJS8" s="97"/>
      <c r="AJY8" s="100"/>
      <c r="AKC8" s="97"/>
      <c r="AKP8" s="97"/>
      <c r="ALU8" s="104"/>
      <c r="ALV8" s="104"/>
      <c r="ALW8" s="104"/>
      <c r="ALX8" s="104"/>
      <c r="ALY8" s="104"/>
      <c r="ALZ8" s="104"/>
      <c r="AMA8" s="104"/>
      <c r="AMB8" s="104"/>
      <c r="AMM8" s="97"/>
      <c r="AMS8" s="100"/>
      <c r="AMW8" s="97"/>
      <c r="ANJ8" s="97"/>
      <c r="AOO8" s="104"/>
      <c r="AOP8" s="104"/>
      <c r="AOQ8" s="104"/>
      <c r="AOR8" s="104"/>
      <c r="AOS8" s="104"/>
      <c r="AOT8" s="104"/>
      <c r="AOU8" s="104"/>
      <c r="AOV8" s="104"/>
      <c r="APG8" s="97"/>
      <c r="APM8" s="100"/>
      <c r="APQ8" s="97"/>
      <c r="AQD8" s="97"/>
      <c r="ARI8" s="104"/>
      <c r="ARJ8" s="104"/>
      <c r="ARK8" s="104"/>
      <c r="ARL8" s="104"/>
      <c r="ARM8" s="104"/>
      <c r="ARN8" s="104"/>
      <c r="ARO8" s="104"/>
      <c r="ARP8" s="104"/>
      <c r="ASA8" s="97"/>
      <c r="ASG8" s="100"/>
      <c r="ASK8" s="97"/>
      <c r="ASX8" s="97"/>
      <c r="AUC8" s="104"/>
      <c r="AUD8" s="104"/>
      <c r="AUE8" s="104"/>
      <c r="AUF8" s="104"/>
      <c r="AUG8" s="104"/>
      <c r="AUH8" s="104"/>
      <c r="AUI8" s="104"/>
      <c r="AUJ8" s="104"/>
      <c r="AUU8" s="97"/>
      <c r="AVA8" s="100"/>
      <c r="AVE8" s="97"/>
      <c r="AVR8" s="97"/>
      <c r="AWW8" s="104"/>
      <c r="AWX8" s="104"/>
      <c r="AWY8" s="104"/>
      <c r="AWZ8" s="104"/>
      <c r="AXA8" s="104"/>
      <c r="AXB8" s="104"/>
      <c r="AXC8" s="104"/>
      <c r="AXD8" s="104"/>
      <c r="AXO8" s="97"/>
      <c r="AXU8" s="100"/>
      <c r="AXY8" s="97"/>
      <c r="AYL8" s="97"/>
      <c r="AZQ8" s="104"/>
      <c r="AZR8" s="104"/>
      <c r="AZS8" s="104"/>
      <c r="AZT8" s="104"/>
      <c r="AZU8" s="104"/>
      <c r="AZV8" s="104"/>
      <c r="AZW8" s="104"/>
      <c r="AZX8" s="104"/>
      <c r="BAI8" s="97"/>
      <c r="BAO8" s="100"/>
      <c r="BAS8" s="97"/>
      <c r="BBF8" s="97"/>
      <c r="BCK8" s="104"/>
      <c r="BCL8" s="104"/>
      <c r="BCM8" s="104"/>
      <c r="BCN8" s="104"/>
      <c r="BCO8" s="104"/>
      <c r="BCP8" s="104"/>
      <c r="BCQ8" s="104"/>
      <c r="BCR8" s="104"/>
      <c r="BDC8" s="97"/>
      <c r="BDI8" s="100"/>
      <c r="BDM8" s="97"/>
      <c r="BDZ8" s="97"/>
      <c r="BFE8" s="104"/>
      <c r="BFF8" s="104"/>
      <c r="BFG8" s="104"/>
      <c r="BFH8" s="104"/>
      <c r="BFI8" s="104"/>
      <c r="BFJ8" s="104"/>
      <c r="BFK8" s="104"/>
      <c r="BFL8" s="104"/>
      <c r="BFW8" s="97"/>
      <c r="BGC8" s="100"/>
      <c r="BGG8" s="97"/>
      <c r="BGT8" s="97"/>
      <c r="BHY8" s="104"/>
      <c r="BHZ8" s="104"/>
      <c r="BIA8" s="104"/>
      <c r="BIB8" s="104"/>
      <c r="BIC8" s="104"/>
      <c r="BID8" s="104"/>
      <c r="BIE8" s="104"/>
      <c r="BIF8" s="104"/>
      <c r="BIQ8" s="97"/>
      <c r="BIW8" s="100"/>
      <c r="BJA8" s="97"/>
      <c r="BJN8" s="97"/>
      <c r="BKS8" s="104"/>
      <c r="BKT8" s="104"/>
      <c r="BKU8" s="104"/>
      <c r="BKV8" s="104"/>
      <c r="BKW8" s="104"/>
      <c r="BKX8" s="104"/>
      <c r="BKY8" s="104"/>
      <c r="BKZ8" s="104"/>
      <c r="BLK8" s="97"/>
      <c r="BLQ8" s="100"/>
      <c r="BLU8" s="97"/>
      <c r="BMH8" s="97"/>
      <c r="BNM8" s="104"/>
      <c r="BNN8" s="104"/>
      <c r="BNO8" s="104"/>
      <c r="BNP8" s="104"/>
      <c r="BNQ8" s="104"/>
      <c r="BNR8" s="104"/>
      <c r="BNS8" s="104"/>
      <c r="BNT8" s="104"/>
      <c r="BOE8" s="97"/>
      <c r="BOK8" s="100"/>
      <c r="BOO8" s="97"/>
      <c r="BPB8" s="97"/>
      <c r="BQG8" s="104"/>
      <c r="BQH8" s="104"/>
      <c r="BQI8" s="104"/>
      <c r="BQJ8" s="104"/>
      <c r="BQK8" s="104"/>
      <c r="BQL8" s="104"/>
      <c r="BQM8" s="104"/>
      <c r="BQN8" s="104"/>
      <c r="BQY8" s="97"/>
      <c r="BRE8" s="100"/>
      <c r="BRI8" s="97"/>
      <c r="BRV8" s="97"/>
      <c r="BTA8" s="104"/>
      <c r="BTB8" s="104"/>
      <c r="BTC8" s="104"/>
      <c r="BTD8" s="104"/>
      <c r="BTE8" s="104"/>
      <c r="BTF8" s="104"/>
      <c r="BTG8" s="104"/>
      <c r="BTH8" s="104"/>
      <c r="BTS8" s="97"/>
      <c r="BTY8" s="100"/>
      <c r="BUC8" s="97"/>
      <c r="BUP8" s="97"/>
      <c r="BVU8" s="104"/>
      <c r="BVV8" s="104"/>
      <c r="BVW8" s="104"/>
      <c r="BVX8" s="104"/>
      <c r="BVY8" s="104"/>
      <c r="BVZ8" s="104"/>
      <c r="BWA8" s="104"/>
      <c r="BWB8" s="104"/>
      <c r="BWM8" s="97"/>
      <c r="BWS8" s="100"/>
      <c r="BWW8" s="97"/>
      <c r="BXJ8" s="97"/>
      <c r="BYO8" s="104"/>
      <c r="BYP8" s="104"/>
      <c r="BYQ8" s="104"/>
      <c r="BYR8" s="104"/>
      <c r="BYS8" s="104"/>
      <c r="BYT8" s="104"/>
      <c r="BYU8" s="104"/>
      <c r="BYV8" s="104"/>
      <c r="BZG8" s="97"/>
      <c r="BZM8" s="100"/>
      <c r="BZQ8" s="97"/>
      <c r="CAD8" s="97"/>
      <c r="CBI8" s="104"/>
      <c r="CBJ8" s="104"/>
      <c r="CBK8" s="104"/>
      <c r="CBL8" s="104"/>
      <c r="CBM8" s="104"/>
      <c r="CBN8" s="104"/>
      <c r="CBO8" s="104"/>
      <c r="CBP8" s="104"/>
      <c r="CCA8" s="97"/>
      <c r="CCG8" s="100"/>
      <c r="CCK8" s="97"/>
      <c r="CCX8" s="97"/>
      <c r="CEC8" s="104"/>
      <c r="CED8" s="104"/>
      <c r="CEE8" s="104"/>
      <c r="CEF8" s="104"/>
      <c r="CEG8" s="104"/>
      <c r="CEH8" s="104"/>
      <c r="CEI8" s="104"/>
      <c r="CEJ8" s="104"/>
      <c r="CEU8" s="97"/>
      <c r="CFA8" s="100"/>
      <c r="CFE8" s="97"/>
      <c r="CFR8" s="97"/>
      <c r="CGW8" s="104"/>
      <c r="CGX8" s="104"/>
      <c r="CGY8" s="104"/>
      <c r="CGZ8" s="104"/>
      <c r="CHA8" s="104"/>
      <c r="CHB8" s="104"/>
      <c r="CHC8" s="104"/>
      <c r="CHD8" s="104"/>
      <c r="CHO8" s="97"/>
      <c r="CHU8" s="100"/>
      <c r="CHY8" s="97"/>
      <c r="CIL8" s="97"/>
      <c r="CJQ8" s="104"/>
      <c r="CJR8" s="104"/>
      <c r="CJS8" s="104"/>
      <c r="CJT8" s="104"/>
      <c r="CJU8" s="104"/>
      <c r="CJV8" s="104"/>
      <c r="CJW8" s="104"/>
      <c r="CJX8" s="104"/>
      <c r="CKI8" s="97"/>
      <c r="CKO8" s="100"/>
      <c r="CKS8" s="97"/>
      <c r="CLF8" s="97"/>
      <c r="CMK8" s="104"/>
      <c r="CML8" s="104"/>
      <c r="CMM8" s="104"/>
      <c r="CMN8" s="104"/>
      <c r="CMO8" s="104"/>
      <c r="CMP8" s="104"/>
      <c r="CMQ8" s="104"/>
      <c r="CMR8" s="104"/>
      <c r="CNC8" s="97"/>
      <c r="CNI8" s="100"/>
      <c r="CNM8" s="97"/>
      <c r="CNZ8" s="97"/>
      <c r="CPE8" s="104"/>
      <c r="CPF8" s="104"/>
      <c r="CPG8" s="104"/>
      <c r="CPH8" s="104"/>
      <c r="CPI8" s="104"/>
      <c r="CPJ8" s="104"/>
      <c r="CPK8" s="104"/>
      <c r="CPL8" s="104"/>
      <c r="CPW8" s="97"/>
      <c r="CQC8" s="100"/>
      <c r="CQG8" s="97"/>
      <c r="CQT8" s="97"/>
      <c r="CRY8" s="104"/>
      <c r="CRZ8" s="104"/>
      <c r="CSA8" s="104"/>
      <c r="CSB8" s="104"/>
      <c r="CSC8" s="104"/>
      <c r="CSD8" s="104"/>
      <c r="CSE8" s="104"/>
      <c r="CSF8" s="104"/>
      <c r="CSQ8" s="97"/>
      <c r="CSW8" s="100"/>
      <c r="CTA8" s="97"/>
      <c r="CTN8" s="97"/>
      <c r="CUS8" s="104"/>
      <c r="CUT8" s="104"/>
      <c r="CUU8" s="104"/>
      <c r="CUV8" s="104"/>
      <c r="CUW8" s="104"/>
      <c r="CUX8" s="104"/>
      <c r="CUY8" s="104"/>
      <c r="CUZ8" s="104"/>
      <c r="CVK8" s="97"/>
      <c r="CVQ8" s="100"/>
      <c r="CVU8" s="97"/>
      <c r="CWH8" s="97"/>
      <c r="CXM8" s="104"/>
      <c r="CXN8" s="104"/>
      <c r="CXO8" s="104"/>
      <c r="CXP8" s="104"/>
      <c r="CXQ8" s="104"/>
      <c r="CXR8" s="104"/>
      <c r="CXS8" s="104"/>
      <c r="CXT8" s="104"/>
      <c r="CYE8" s="97"/>
      <c r="CYK8" s="100"/>
      <c r="CYO8" s="97"/>
      <c r="CZB8" s="97"/>
      <c r="DAG8" s="104"/>
      <c r="DAH8" s="104"/>
      <c r="DAI8" s="104"/>
      <c r="DAJ8" s="104"/>
      <c r="DAK8" s="104"/>
      <c r="DAL8" s="104"/>
      <c r="DAM8" s="104"/>
      <c r="DAN8" s="104"/>
      <c r="DAY8" s="97"/>
      <c r="DBE8" s="100"/>
      <c r="DBI8" s="97"/>
      <c r="DBV8" s="97"/>
      <c r="DDA8" s="104"/>
      <c r="DDB8" s="104"/>
      <c r="DDC8" s="104"/>
      <c r="DDD8" s="104"/>
      <c r="DDE8" s="104"/>
      <c r="DDF8" s="104"/>
      <c r="DDG8" s="104"/>
      <c r="DDH8" s="104"/>
      <c r="DDS8" s="97"/>
      <c r="DDY8" s="100"/>
      <c r="DEC8" s="97"/>
      <c r="DEP8" s="97"/>
      <c r="DFU8" s="104"/>
      <c r="DFV8" s="104"/>
      <c r="DFW8" s="104"/>
      <c r="DFX8" s="104"/>
      <c r="DFY8" s="104"/>
      <c r="DFZ8" s="104"/>
      <c r="DGA8" s="104"/>
      <c r="DGB8" s="104"/>
      <c r="DGM8" s="97"/>
      <c r="DGS8" s="100"/>
      <c r="DGW8" s="97"/>
      <c r="DHJ8" s="97"/>
      <c r="DIO8" s="104"/>
      <c r="DIP8" s="104"/>
      <c r="DIQ8" s="104"/>
      <c r="DIR8" s="104"/>
      <c r="DIS8" s="104"/>
      <c r="DIT8" s="104"/>
      <c r="DIU8" s="104"/>
      <c r="DIV8" s="104"/>
      <c r="DJG8" s="97"/>
      <c r="DJM8" s="100"/>
      <c r="DJQ8" s="97"/>
      <c r="DKD8" s="97"/>
      <c r="DLI8" s="104"/>
      <c r="DLJ8" s="104"/>
      <c r="DLK8" s="104"/>
      <c r="DLL8" s="104"/>
      <c r="DLM8" s="104"/>
      <c r="DLN8" s="104"/>
      <c r="DLO8" s="104"/>
      <c r="DLP8" s="104"/>
      <c r="DMA8" s="97"/>
      <c r="DMG8" s="100"/>
      <c r="DMK8" s="97"/>
      <c r="DMX8" s="97"/>
      <c r="DOC8" s="104"/>
      <c r="DOD8" s="104"/>
      <c r="DOE8" s="104"/>
      <c r="DOF8" s="104"/>
      <c r="DOG8" s="104"/>
      <c r="DOH8" s="104"/>
      <c r="DOI8" s="104"/>
      <c r="DOJ8" s="104"/>
      <c r="DOU8" s="97"/>
      <c r="DPA8" s="100"/>
      <c r="DPE8" s="97"/>
      <c r="DPR8" s="97"/>
      <c r="DQW8" s="104"/>
      <c r="DQX8" s="104"/>
      <c r="DQY8" s="104"/>
      <c r="DQZ8" s="104"/>
      <c r="DRA8" s="104"/>
      <c r="DRB8" s="104"/>
      <c r="DRC8" s="104"/>
      <c r="DRD8" s="104"/>
      <c r="DRO8" s="97"/>
      <c r="DRU8" s="100"/>
      <c r="DRY8" s="97"/>
      <c r="DSL8" s="97"/>
      <c r="DTQ8" s="104"/>
      <c r="DTR8" s="104"/>
      <c r="DTS8" s="104"/>
      <c r="DTT8" s="104"/>
      <c r="DTU8" s="104"/>
      <c r="DTV8" s="104"/>
      <c r="DTW8" s="104"/>
      <c r="DTX8" s="104"/>
      <c r="DUI8" s="97"/>
      <c r="DUO8" s="100"/>
      <c r="DUS8" s="97"/>
      <c r="DVF8" s="97"/>
      <c r="DWK8" s="104"/>
      <c r="DWL8" s="104"/>
      <c r="DWM8" s="104"/>
      <c r="DWN8" s="104"/>
      <c r="DWO8" s="104"/>
      <c r="DWP8" s="104"/>
      <c r="DWQ8" s="104"/>
      <c r="DWR8" s="104"/>
      <c r="DXC8" s="97"/>
      <c r="DXI8" s="100"/>
      <c r="DXM8" s="97"/>
      <c r="DXZ8" s="97"/>
      <c r="DZE8" s="104"/>
      <c r="DZF8" s="104"/>
      <c r="DZG8" s="104"/>
      <c r="DZH8" s="104"/>
      <c r="DZI8" s="104"/>
      <c r="DZJ8" s="104"/>
      <c r="DZK8" s="104"/>
      <c r="DZL8" s="104"/>
      <c r="DZW8" s="97"/>
      <c r="EAC8" s="100"/>
      <c r="EAG8" s="97"/>
      <c r="EAT8" s="97"/>
      <c r="EBY8" s="104"/>
      <c r="EBZ8" s="104"/>
      <c r="ECA8" s="104"/>
      <c r="ECB8" s="104"/>
      <c r="ECC8" s="104"/>
      <c r="ECD8" s="104"/>
      <c r="ECE8" s="104"/>
      <c r="ECF8" s="104"/>
      <c r="ECQ8" s="97"/>
      <c r="ECW8" s="100"/>
      <c r="EDA8" s="97"/>
      <c r="EDN8" s="97"/>
      <c r="EES8" s="104"/>
      <c r="EET8" s="104"/>
      <c r="EEU8" s="104"/>
      <c r="EEV8" s="104"/>
      <c r="EEW8" s="104"/>
      <c r="EEX8" s="104"/>
      <c r="EEY8" s="104"/>
      <c r="EEZ8" s="104"/>
      <c r="EFK8" s="97"/>
      <c r="EFQ8" s="100"/>
      <c r="EFU8" s="97"/>
      <c r="EGH8" s="97"/>
      <c r="EHM8" s="104"/>
      <c r="EHN8" s="104"/>
      <c r="EHO8" s="104"/>
      <c r="EHP8" s="104"/>
      <c r="EHQ8" s="104"/>
      <c r="EHR8" s="104"/>
      <c r="EHS8" s="104"/>
      <c r="EHT8" s="104"/>
      <c r="EIE8" s="97"/>
      <c r="EIK8" s="100"/>
      <c r="EIO8" s="97"/>
      <c r="EJB8" s="97"/>
      <c r="EKG8" s="104"/>
      <c r="EKH8" s="104"/>
      <c r="EKI8" s="104"/>
      <c r="EKJ8" s="104"/>
      <c r="EKK8" s="104"/>
      <c r="EKL8" s="104"/>
      <c r="EKM8" s="104"/>
      <c r="EKN8" s="104"/>
      <c r="EKY8" s="97"/>
      <c r="ELE8" s="100"/>
      <c r="ELI8" s="97"/>
      <c r="ELV8" s="97"/>
      <c r="ENA8" s="104"/>
      <c r="ENB8" s="104"/>
      <c r="ENC8" s="104"/>
      <c r="END8" s="104"/>
      <c r="ENE8" s="104"/>
      <c r="ENF8" s="104"/>
      <c r="ENG8" s="104"/>
      <c r="ENH8" s="104"/>
      <c r="ENS8" s="97"/>
      <c r="ENY8" s="100"/>
      <c r="EOC8" s="97"/>
      <c r="EOP8" s="97"/>
      <c r="EPU8" s="104"/>
      <c r="EPV8" s="104"/>
      <c r="EPW8" s="104"/>
      <c r="EPX8" s="104"/>
      <c r="EPY8" s="104"/>
      <c r="EPZ8" s="104"/>
      <c r="EQA8" s="104"/>
      <c r="EQB8" s="104"/>
      <c r="EQM8" s="97"/>
      <c r="EQS8" s="100"/>
      <c r="EQW8" s="97"/>
      <c r="ERJ8" s="97"/>
      <c r="ESO8" s="104"/>
      <c r="ESP8" s="104"/>
      <c r="ESQ8" s="104"/>
      <c r="ESR8" s="104"/>
      <c r="ESS8" s="104"/>
      <c r="EST8" s="104"/>
      <c r="ESU8" s="104"/>
      <c r="ESV8" s="104"/>
      <c r="ETG8" s="97"/>
      <c r="ETM8" s="100"/>
      <c r="ETQ8" s="97"/>
      <c r="EUD8" s="97"/>
      <c r="EVI8" s="104"/>
      <c r="EVJ8" s="104"/>
      <c r="EVK8" s="104"/>
      <c r="EVL8" s="104"/>
      <c r="EVM8" s="104"/>
      <c r="EVN8" s="104"/>
      <c r="EVO8" s="104"/>
      <c r="EVP8" s="104"/>
      <c r="EWA8" s="97"/>
      <c r="EWG8" s="100"/>
      <c r="EWK8" s="97"/>
      <c r="EWX8" s="97"/>
      <c r="EYC8" s="104"/>
      <c r="EYD8" s="104"/>
      <c r="EYE8" s="104"/>
      <c r="EYF8" s="104"/>
      <c r="EYG8" s="104"/>
      <c r="EYH8" s="104"/>
      <c r="EYI8" s="104"/>
      <c r="EYJ8" s="104"/>
      <c r="EYU8" s="97"/>
      <c r="EZA8" s="100"/>
      <c r="EZE8" s="97"/>
      <c r="EZR8" s="97"/>
      <c r="FAW8" s="104"/>
      <c r="FAX8" s="104"/>
      <c r="FAY8" s="104"/>
      <c r="FAZ8" s="104"/>
      <c r="FBA8" s="104"/>
      <c r="FBB8" s="104"/>
      <c r="FBC8" s="104"/>
      <c r="FBD8" s="104"/>
      <c r="FBO8" s="97"/>
      <c r="FBU8" s="100"/>
      <c r="FBY8" s="97"/>
      <c r="FCL8" s="97"/>
      <c r="FDQ8" s="104"/>
      <c r="FDR8" s="104"/>
      <c r="FDS8" s="104"/>
      <c r="FDT8" s="104"/>
      <c r="FDU8" s="104"/>
      <c r="FDV8" s="104"/>
      <c r="FDW8" s="104"/>
      <c r="FDX8" s="104"/>
      <c r="FEI8" s="97"/>
      <c r="FEO8" s="100"/>
      <c r="FES8" s="97"/>
      <c r="FFF8" s="97"/>
      <c r="FGK8" s="104"/>
      <c r="FGL8" s="104"/>
      <c r="FGM8" s="104"/>
      <c r="FGN8" s="104"/>
      <c r="FGO8" s="104"/>
      <c r="FGP8" s="104"/>
      <c r="FGQ8" s="104"/>
      <c r="FGR8" s="104"/>
      <c r="FHC8" s="97"/>
      <c r="FHI8" s="100"/>
      <c r="FHM8" s="97"/>
      <c r="FHZ8" s="97"/>
      <c r="FJE8" s="104"/>
      <c r="FJF8" s="104"/>
      <c r="FJG8" s="104"/>
      <c r="FJH8" s="104"/>
      <c r="FJI8" s="104"/>
      <c r="FJJ8" s="104"/>
      <c r="FJK8" s="104"/>
      <c r="FJL8" s="104"/>
      <c r="FJW8" s="97"/>
      <c r="FKC8" s="100"/>
      <c r="FKG8" s="97"/>
      <c r="FKT8" s="97"/>
      <c r="FLY8" s="104"/>
      <c r="FLZ8" s="104"/>
      <c r="FMA8" s="104"/>
      <c r="FMB8" s="104"/>
      <c r="FMC8" s="104"/>
      <c r="FMD8" s="104"/>
      <c r="FME8" s="104"/>
      <c r="FMF8" s="104"/>
      <c r="FMQ8" s="97"/>
      <c r="FMW8" s="100"/>
      <c r="FNA8" s="97"/>
      <c r="FNN8" s="97"/>
      <c r="FOS8" s="104"/>
      <c r="FOT8" s="104"/>
      <c r="FOU8" s="104"/>
      <c r="FOV8" s="104"/>
      <c r="FOW8" s="104"/>
      <c r="FOX8" s="104"/>
      <c r="FOY8" s="104"/>
      <c r="FOZ8" s="104"/>
      <c r="FPK8" s="97"/>
      <c r="FPQ8" s="100"/>
      <c r="FPU8" s="97"/>
      <c r="FQH8" s="97"/>
      <c r="FRM8" s="104"/>
      <c r="FRN8" s="104"/>
      <c r="FRO8" s="104"/>
      <c r="FRP8" s="104"/>
      <c r="FRQ8" s="104"/>
      <c r="FRR8" s="104"/>
      <c r="FRS8" s="104"/>
      <c r="FRT8" s="104"/>
      <c r="FSE8" s="97"/>
      <c r="FSK8" s="100"/>
      <c r="FSO8" s="97"/>
      <c r="FTB8" s="97"/>
      <c r="FUG8" s="104"/>
      <c r="FUH8" s="104"/>
      <c r="FUI8" s="104"/>
      <c r="FUJ8" s="104"/>
      <c r="FUK8" s="104"/>
      <c r="FUL8" s="104"/>
      <c r="FUM8" s="104"/>
      <c r="FUN8" s="104"/>
      <c r="FUY8" s="97"/>
      <c r="FVE8" s="100"/>
      <c r="FVI8" s="97"/>
      <c r="FVV8" s="97"/>
      <c r="FXA8" s="104"/>
      <c r="FXB8" s="104"/>
      <c r="FXC8" s="104"/>
      <c r="FXD8" s="104"/>
      <c r="FXE8" s="104"/>
      <c r="FXF8" s="104"/>
      <c r="FXG8" s="104"/>
      <c r="FXH8" s="104"/>
      <c r="FXS8" s="97"/>
      <c r="FXY8" s="100"/>
      <c r="FYC8" s="97"/>
      <c r="FYP8" s="97"/>
      <c r="FZU8" s="104"/>
      <c r="FZV8" s="104"/>
      <c r="FZW8" s="104"/>
      <c r="FZX8" s="104"/>
      <c r="FZY8" s="104"/>
      <c r="FZZ8" s="104"/>
      <c r="GAA8" s="104"/>
      <c r="GAB8" s="104"/>
      <c r="GAM8" s="97"/>
      <c r="GAS8" s="100"/>
      <c r="GAW8" s="97"/>
      <c r="GBJ8" s="97"/>
      <c r="GCO8" s="104"/>
      <c r="GCP8" s="104"/>
      <c r="GCQ8" s="104"/>
      <c r="GCR8" s="104"/>
      <c r="GCS8" s="104"/>
      <c r="GCT8" s="104"/>
      <c r="GCU8" s="104"/>
      <c r="GCV8" s="104"/>
      <c r="GDG8" s="97"/>
      <c r="GDM8" s="100"/>
      <c r="GDQ8" s="97"/>
      <c r="GED8" s="97"/>
      <c r="GFI8" s="104"/>
      <c r="GFJ8" s="104"/>
      <c r="GFK8" s="104"/>
      <c r="GFL8" s="104"/>
      <c r="GFM8" s="104"/>
      <c r="GFN8" s="104"/>
      <c r="GFO8" s="104"/>
      <c r="GFP8" s="104"/>
      <c r="GGA8" s="97"/>
      <c r="GGG8" s="100"/>
      <c r="GGK8" s="97"/>
      <c r="GGX8" s="97"/>
      <c r="GIC8" s="104"/>
      <c r="GID8" s="104"/>
      <c r="GIE8" s="104"/>
      <c r="GIF8" s="104"/>
      <c r="GIG8" s="104"/>
      <c r="GIH8" s="104"/>
      <c r="GII8" s="104"/>
      <c r="GIJ8" s="104"/>
      <c r="GIU8" s="97"/>
      <c r="GJA8" s="100"/>
      <c r="GJE8" s="97"/>
      <c r="GJR8" s="97"/>
      <c r="GKW8" s="104"/>
      <c r="GKX8" s="104"/>
      <c r="GKY8" s="104"/>
      <c r="GKZ8" s="104"/>
      <c r="GLA8" s="104"/>
      <c r="GLB8" s="104"/>
      <c r="GLC8" s="104"/>
      <c r="GLD8" s="104"/>
      <c r="GLO8" s="97"/>
      <c r="GLU8" s="100"/>
      <c r="GLY8" s="97"/>
      <c r="GML8" s="97"/>
      <c r="GNQ8" s="104"/>
      <c r="GNR8" s="104"/>
      <c r="GNS8" s="104"/>
      <c r="GNT8" s="104"/>
      <c r="GNU8" s="104"/>
      <c r="GNV8" s="104"/>
      <c r="GNW8" s="104"/>
      <c r="GNX8" s="104"/>
      <c r="GOI8" s="97"/>
      <c r="GOO8" s="100"/>
      <c r="GOS8" s="97"/>
      <c r="GPF8" s="97"/>
      <c r="GQK8" s="104"/>
      <c r="GQL8" s="104"/>
      <c r="GQM8" s="104"/>
      <c r="GQN8" s="104"/>
      <c r="GQO8" s="104"/>
      <c r="GQP8" s="104"/>
      <c r="GQQ8" s="104"/>
      <c r="GQR8" s="104"/>
      <c r="GRC8" s="97"/>
      <c r="GRI8" s="100"/>
      <c r="GRM8" s="97"/>
      <c r="GRZ8" s="97"/>
      <c r="GTE8" s="104"/>
      <c r="GTF8" s="104"/>
      <c r="GTG8" s="104"/>
      <c r="GTH8" s="104"/>
      <c r="GTI8" s="104"/>
      <c r="GTJ8" s="104"/>
      <c r="GTK8" s="104"/>
      <c r="GTL8" s="104"/>
      <c r="GTW8" s="97"/>
      <c r="GUC8" s="100"/>
      <c r="GUG8" s="97"/>
      <c r="GUT8" s="97"/>
      <c r="GVY8" s="104"/>
      <c r="GVZ8" s="104"/>
      <c r="GWA8" s="104"/>
      <c r="GWB8" s="104"/>
      <c r="GWC8" s="104"/>
      <c r="GWD8" s="104"/>
      <c r="GWE8" s="104"/>
      <c r="GWF8" s="104"/>
      <c r="GWQ8" s="97"/>
      <c r="GWW8" s="100"/>
      <c r="GXA8" s="97"/>
      <c r="GXN8" s="97"/>
      <c r="GYS8" s="104"/>
      <c r="GYT8" s="104"/>
      <c r="GYU8" s="104"/>
      <c r="GYV8" s="104"/>
      <c r="GYW8" s="104"/>
      <c r="GYX8" s="104"/>
      <c r="GYY8" s="104"/>
      <c r="GYZ8" s="104"/>
      <c r="GZK8" s="97"/>
      <c r="GZQ8" s="100"/>
      <c r="GZU8" s="97"/>
      <c r="HAH8" s="97"/>
      <c r="HBM8" s="104"/>
      <c r="HBN8" s="104"/>
      <c r="HBO8" s="104"/>
      <c r="HBP8" s="104"/>
      <c r="HBQ8" s="104"/>
      <c r="HBR8" s="104"/>
      <c r="HBS8" s="104"/>
      <c r="HBT8" s="104"/>
      <c r="HCE8" s="97"/>
      <c r="HCK8" s="100"/>
      <c r="HCO8" s="97"/>
      <c r="HDB8" s="97"/>
      <c r="HEG8" s="104"/>
      <c r="HEH8" s="104"/>
      <c r="HEI8" s="104"/>
      <c r="HEJ8" s="104"/>
      <c r="HEK8" s="104"/>
      <c r="HEL8" s="104"/>
      <c r="HEM8" s="104"/>
      <c r="HEN8" s="104"/>
      <c r="HEY8" s="97"/>
      <c r="HFE8" s="100"/>
      <c r="HFI8" s="97"/>
      <c r="HFV8" s="97"/>
      <c r="HHA8" s="104"/>
      <c r="HHB8" s="104"/>
      <c r="HHC8" s="104"/>
      <c r="HHD8" s="104"/>
      <c r="HHE8" s="104"/>
      <c r="HHF8" s="104"/>
      <c r="HHG8" s="104"/>
      <c r="HHH8" s="104"/>
      <c r="HHS8" s="97"/>
      <c r="HHY8" s="100"/>
      <c r="HIC8" s="97"/>
      <c r="HIP8" s="97"/>
      <c r="HJU8" s="104"/>
      <c r="HJV8" s="104"/>
      <c r="HJW8" s="104"/>
      <c r="HJX8" s="104"/>
      <c r="HJY8" s="104"/>
      <c r="HJZ8" s="104"/>
      <c r="HKA8" s="104"/>
      <c r="HKB8" s="104"/>
      <c r="HKM8" s="97"/>
      <c r="HKS8" s="100"/>
      <c r="HKW8" s="97"/>
      <c r="HLJ8" s="97"/>
      <c r="HMO8" s="104"/>
      <c r="HMP8" s="104"/>
      <c r="HMQ8" s="104"/>
      <c r="HMR8" s="104"/>
      <c r="HMS8" s="104"/>
      <c r="HMT8" s="104"/>
      <c r="HMU8" s="104"/>
      <c r="HMV8" s="104"/>
      <c r="HNG8" s="97"/>
      <c r="HNM8" s="100"/>
      <c r="HNQ8" s="97"/>
      <c r="HOD8" s="97"/>
      <c r="HPI8" s="104"/>
      <c r="HPJ8" s="104"/>
      <c r="HPK8" s="104"/>
      <c r="HPL8" s="104"/>
      <c r="HPM8" s="104"/>
      <c r="HPN8" s="104"/>
      <c r="HPO8" s="104"/>
      <c r="HPP8" s="104"/>
      <c r="HQA8" s="97"/>
      <c r="HQG8" s="100"/>
      <c r="HQK8" s="97"/>
      <c r="HQX8" s="97"/>
      <c r="HSC8" s="104"/>
      <c r="HSD8" s="104"/>
      <c r="HSE8" s="104"/>
      <c r="HSF8" s="104"/>
      <c r="HSG8" s="104"/>
      <c r="HSH8" s="104"/>
      <c r="HSI8" s="104"/>
      <c r="HSJ8" s="104"/>
      <c r="HSU8" s="97"/>
      <c r="HTA8" s="100"/>
      <c r="HTE8" s="97"/>
      <c r="HTR8" s="97"/>
      <c r="HUW8" s="104"/>
      <c r="HUX8" s="104"/>
      <c r="HUY8" s="104"/>
      <c r="HUZ8" s="104"/>
      <c r="HVA8" s="104"/>
      <c r="HVB8" s="104"/>
      <c r="HVC8" s="104"/>
      <c r="HVD8" s="104"/>
      <c r="HVO8" s="97"/>
      <c r="HVU8" s="100"/>
      <c r="HVY8" s="97"/>
      <c r="HWL8" s="97"/>
      <c r="HXQ8" s="104"/>
      <c r="HXR8" s="104"/>
      <c r="HXS8" s="104"/>
      <c r="HXT8" s="104"/>
      <c r="HXU8" s="104"/>
      <c r="HXV8" s="104"/>
      <c r="HXW8" s="104"/>
      <c r="HXX8" s="104"/>
      <c r="HYI8" s="97"/>
      <c r="HYO8" s="100"/>
      <c r="HYS8" s="97"/>
      <c r="HZF8" s="97"/>
      <c r="IAK8" s="104"/>
      <c r="IAL8" s="104"/>
      <c r="IAM8" s="104"/>
      <c r="IAN8" s="104"/>
      <c r="IAO8" s="104"/>
      <c r="IAP8" s="104"/>
      <c r="IAQ8" s="104"/>
      <c r="IAR8" s="104"/>
      <c r="IBC8" s="97"/>
      <c r="IBI8" s="100"/>
      <c r="IBM8" s="97"/>
      <c r="IBZ8" s="97"/>
      <c r="IDE8" s="104"/>
      <c r="IDF8" s="104"/>
      <c r="IDG8" s="104"/>
      <c r="IDH8" s="104"/>
      <c r="IDI8" s="104"/>
      <c r="IDJ8" s="104"/>
      <c r="IDK8" s="104"/>
      <c r="IDL8" s="104"/>
      <c r="IDW8" s="97"/>
      <c r="IEC8" s="100"/>
      <c r="IEG8" s="97"/>
      <c r="IET8" s="97"/>
      <c r="IFY8" s="104"/>
      <c r="IFZ8" s="104"/>
      <c r="IGA8" s="104"/>
      <c r="IGB8" s="104"/>
      <c r="IGC8" s="104"/>
      <c r="IGD8" s="104"/>
      <c r="IGE8" s="104"/>
      <c r="IGF8" s="104"/>
      <c r="IGQ8" s="97"/>
      <c r="IGW8" s="100"/>
      <c r="IHA8" s="97"/>
      <c r="IHN8" s="97"/>
      <c r="IIS8" s="104"/>
      <c r="IIT8" s="104"/>
      <c r="IIU8" s="104"/>
      <c r="IIV8" s="104"/>
      <c r="IIW8" s="104"/>
      <c r="IIX8" s="104"/>
      <c r="IIY8" s="104"/>
      <c r="IIZ8" s="104"/>
      <c r="IJK8" s="97"/>
      <c r="IJQ8" s="100"/>
      <c r="IJU8" s="97"/>
      <c r="IKH8" s="97"/>
      <c r="ILM8" s="104"/>
      <c r="ILN8" s="104"/>
      <c r="ILO8" s="104"/>
      <c r="ILP8" s="104"/>
      <c r="ILQ8" s="104"/>
      <c r="ILR8" s="104"/>
      <c r="ILS8" s="104"/>
      <c r="ILT8" s="104"/>
      <c r="IME8" s="97"/>
      <c r="IMK8" s="100"/>
      <c r="IMO8" s="97"/>
      <c r="INB8" s="97"/>
      <c r="IOG8" s="104"/>
      <c r="IOH8" s="104"/>
      <c r="IOI8" s="104"/>
      <c r="IOJ8" s="104"/>
      <c r="IOK8" s="104"/>
      <c r="IOL8" s="104"/>
      <c r="IOM8" s="104"/>
      <c r="ION8" s="104"/>
      <c r="IOY8" s="97"/>
      <c r="IPE8" s="100"/>
      <c r="IPI8" s="97"/>
      <c r="IPV8" s="97"/>
      <c r="IRA8" s="104"/>
      <c r="IRB8" s="104"/>
      <c r="IRC8" s="104"/>
      <c r="IRD8" s="104"/>
      <c r="IRE8" s="104"/>
      <c r="IRF8" s="104"/>
      <c r="IRG8" s="104"/>
      <c r="IRH8" s="104"/>
      <c r="IRS8" s="97"/>
      <c r="IRY8" s="100"/>
      <c r="ISC8" s="97"/>
      <c r="ISP8" s="97"/>
      <c r="ITU8" s="104"/>
      <c r="ITV8" s="104"/>
      <c r="ITW8" s="104"/>
      <c r="ITX8" s="104"/>
      <c r="ITY8" s="104"/>
      <c r="ITZ8" s="104"/>
      <c r="IUA8" s="104"/>
      <c r="IUB8" s="104"/>
      <c r="IUM8" s="97"/>
      <c r="IUS8" s="100"/>
      <c r="IUW8" s="97"/>
      <c r="IVJ8" s="97"/>
      <c r="IWO8" s="104"/>
      <c r="IWP8" s="104"/>
      <c r="IWQ8" s="104"/>
      <c r="IWR8" s="104"/>
      <c r="IWS8" s="104"/>
      <c r="IWT8" s="104"/>
      <c r="IWU8" s="104"/>
      <c r="IWV8" s="104"/>
      <c r="IXG8" s="97"/>
      <c r="IXM8" s="100"/>
      <c r="IXQ8" s="97"/>
      <c r="IYD8" s="97"/>
      <c r="IZI8" s="104"/>
      <c r="IZJ8" s="104"/>
      <c r="IZK8" s="104"/>
      <c r="IZL8" s="104"/>
      <c r="IZM8" s="104"/>
      <c r="IZN8" s="104"/>
      <c r="IZO8" s="104"/>
      <c r="IZP8" s="104"/>
      <c r="JAA8" s="97"/>
      <c r="JAG8" s="100"/>
      <c r="JAK8" s="97"/>
      <c r="JAX8" s="97"/>
      <c r="JCC8" s="104"/>
      <c r="JCD8" s="104"/>
      <c r="JCE8" s="104"/>
      <c r="JCF8" s="104"/>
      <c r="JCG8" s="104"/>
      <c r="JCH8" s="104"/>
      <c r="JCI8" s="104"/>
      <c r="JCJ8" s="104"/>
      <c r="JCU8" s="97"/>
      <c r="JDA8" s="100"/>
      <c r="JDE8" s="97"/>
      <c r="JDR8" s="97"/>
      <c r="JEW8" s="104"/>
      <c r="JEX8" s="104"/>
      <c r="JEY8" s="104"/>
      <c r="JEZ8" s="104"/>
      <c r="JFA8" s="104"/>
      <c r="JFB8" s="104"/>
      <c r="JFC8" s="104"/>
      <c r="JFD8" s="104"/>
      <c r="JFO8" s="97"/>
      <c r="JFU8" s="100"/>
      <c r="JFY8" s="97"/>
      <c r="JGL8" s="97"/>
      <c r="JHQ8" s="104"/>
      <c r="JHR8" s="104"/>
      <c r="JHS8" s="104"/>
      <c r="JHT8" s="104"/>
      <c r="JHU8" s="104"/>
      <c r="JHV8" s="104"/>
      <c r="JHW8" s="104"/>
      <c r="JHX8" s="104"/>
      <c r="JII8" s="97"/>
      <c r="JIO8" s="100"/>
      <c r="JIS8" s="97"/>
      <c r="JJF8" s="97"/>
      <c r="JKK8" s="104"/>
      <c r="JKL8" s="104"/>
      <c r="JKM8" s="104"/>
      <c r="JKN8" s="104"/>
      <c r="JKO8" s="104"/>
      <c r="JKP8" s="104"/>
      <c r="JKQ8" s="104"/>
      <c r="JKR8" s="104"/>
      <c r="JLC8" s="97"/>
      <c r="JLI8" s="100"/>
      <c r="JLM8" s="97"/>
      <c r="JLZ8" s="97"/>
      <c r="JNE8" s="104"/>
      <c r="JNF8" s="104"/>
      <c r="JNG8" s="104"/>
      <c r="JNH8" s="104"/>
      <c r="JNI8" s="104"/>
      <c r="JNJ8" s="104"/>
      <c r="JNK8" s="104"/>
      <c r="JNL8" s="104"/>
      <c r="JNW8" s="97"/>
      <c r="JOC8" s="100"/>
      <c r="JOG8" s="97"/>
      <c r="JOT8" s="97"/>
      <c r="JPY8" s="104"/>
      <c r="JPZ8" s="104"/>
      <c r="JQA8" s="104"/>
      <c r="JQB8" s="104"/>
      <c r="JQC8" s="104"/>
      <c r="JQD8" s="104"/>
      <c r="JQE8" s="104"/>
      <c r="JQF8" s="104"/>
      <c r="JQQ8" s="97"/>
      <c r="JQW8" s="100"/>
      <c r="JRA8" s="97"/>
      <c r="JRN8" s="97"/>
      <c r="JSS8" s="104"/>
      <c r="JST8" s="104"/>
      <c r="JSU8" s="104"/>
      <c r="JSV8" s="104"/>
      <c r="JSW8" s="104"/>
      <c r="JSX8" s="104"/>
      <c r="JSY8" s="104"/>
      <c r="JSZ8" s="104"/>
      <c r="JTK8" s="97"/>
      <c r="JTQ8" s="100"/>
      <c r="JTU8" s="97"/>
      <c r="JUH8" s="97"/>
      <c r="JUQ8" s="96">
        <v>5</v>
      </c>
      <c r="JUR8" s="96" t="str">
        <f>IF(AND('Dummy Table1'!JSV18&lt;&gt;"",'Dummy Table1'!JSX18&lt;&gt;""),IF('Dummy Table1'!JSV18&gt;'Dummy Table1'!JSX18,'Dummy Table1'!JST18,""),"")</f>
        <v/>
      </c>
      <c r="JUS8" s="96" t="str">
        <f>IF(AND('Dummy Table1'!JSV18&lt;&gt;"",'Dummy Table1'!JSX18&lt;&gt;""),IF('Dummy Table1'!JSV18='Dummy Table1'!JSX18,'Dummy Table1'!JST18,""),"")</f>
        <v>Portugal</v>
      </c>
      <c r="JUT8" s="96" t="str">
        <f>IF(AND('Dummy Table1'!JSV18&lt;&gt;"",'Dummy Table1'!JSX18&lt;&gt;""),IF('Dummy Table1'!JSV18&gt;'Dummy Table1'!JSX18,'Dummy Table1'!JSZ18,""),"")</f>
        <v/>
      </c>
      <c r="JUU8" s="96">
        <f>IF(AND('Dummy Table1'!JSV18&lt;&gt;"",'Dummy Table1'!JSX18&lt;&gt;""),'Dummy Table1'!JSV18,0)</f>
        <v>0</v>
      </c>
      <c r="JUV8" s="96" t="str">
        <f>IF(AND('Dummy Table1'!JSV18&lt;&gt;"",'Dummy Table1'!JSX18&lt;&gt;""),IF('Dummy Table1'!JSV18&lt;'Dummy Table1'!JSX18,'Dummy Table1'!JSZ18,""),"")</f>
        <v/>
      </c>
      <c r="JUW8" s="96" t="str">
        <f>IF(AND('Dummy Table1'!JSV18&lt;&gt;"",'Dummy Table1'!JSX18&lt;&gt;""),IF('Dummy Table1'!JSV18='Dummy Table1'!JSX18,'Dummy Table1'!JSZ18,""),"")</f>
        <v>Argentina</v>
      </c>
      <c r="JUX8" s="96" t="str">
        <f>IF(AND('Dummy Table1'!JSV18&lt;&gt;"",'Dummy Table1'!JSX18&lt;&gt;""),IF('Dummy Table1'!JSV18&lt;'Dummy Table1'!JSX18,'Dummy Table1'!JST18,""),"")</f>
        <v/>
      </c>
      <c r="JUY8" s="96">
        <f>IF(AND('Dummy Table1'!JSV18&lt;&gt;"",'Dummy Table1'!JSX18&lt;&gt;""),'Dummy Table1'!JSX18,0)</f>
        <v>0</v>
      </c>
      <c r="JUZ8" s="96">
        <v>1</v>
      </c>
      <c r="JVA8" s="96" t="str">
        <f t="shared" si="43"/>
        <v/>
      </c>
      <c r="JVB8" s="96" t="str">
        <f t="shared" si="44"/>
        <v>Portugal</v>
      </c>
      <c r="JVC8" s="96" t="str">
        <f t="shared" si="45"/>
        <v/>
      </c>
      <c r="JVD8" s="96" t="str">
        <f t="shared" si="46"/>
        <v/>
      </c>
      <c r="JVE8" s="96" t="str">
        <f t="shared" si="47"/>
        <v>Argentina</v>
      </c>
      <c r="JVF8" s="96" t="str">
        <f t="shared" si="48"/>
        <v/>
      </c>
      <c r="JVG8" s="96">
        <v>6</v>
      </c>
      <c r="JVH8" s="96" t="str">
        <f>'Dummy Table1'!JST19</f>
        <v>Sweden</v>
      </c>
      <c r="JVI8" s="96">
        <f>IF(AND('Dummy Table1'!JSV19&lt;&gt;"",'Dummy Table1'!JSX19&lt;&gt;""),'Dummy Table1'!JSV19,"")</f>
        <v>0</v>
      </c>
      <c r="JVJ8" s="96">
        <f>IF(AND('Dummy Table1'!JSX19&lt;&gt;"",'Dummy Table1'!JSV19&lt;&gt;""),'Dummy Table1'!JSX19,"")</f>
        <v>0</v>
      </c>
      <c r="JVK8" s="96" t="str">
        <f>'Dummy Table1'!JSZ19</f>
        <v>Colombia</v>
      </c>
    </row>
    <row r="9" spans="1:5120 5123:8131" x14ac:dyDescent="0.2">
      <c r="A9" s="105"/>
      <c r="B9" s="105"/>
      <c r="C9" s="105"/>
      <c r="D9" s="105"/>
      <c r="E9" s="106"/>
      <c r="F9" s="105"/>
      <c r="G9" s="105"/>
      <c r="H9" s="105"/>
      <c r="S9" s="97"/>
      <c r="Y9" s="100"/>
      <c r="AC9" s="97"/>
      <c r="AP9" s="97"/>
      <c r="AY9" s="96">
        <v>6</v>
      </c>
      <c r="AZ9" s="96" t="str">
        <f>IF(AND('Dummy Table1'!D19&lt;&gt;"",'Dummy Table1'!F19&lt;&gt;""),IF('Dummy Table1'!D19&gt;'Dummy Table1'!F19,'Dummy Table1'!B19,""),"")</f>
        <v/>
      </c>
      <c r="BA9" s="96" t="str">
        <f>IF(AND('Dummy Table1'!D19&lt;&gt;"",'Dummy Table1'!F19&lt;&gt;""),IF('Dummy Table1'!D19='Dummy Table1'!F19,'Dummy Table1'!B19,""),"")</f>
        <v/>
      </c>
      <c r="BB9" s="96" t="str">
        <f>IF(AND('Dummy Table1'!D19&lt;&gt;"",'Dummy Table1'!F19&lt;&gt;""),IF('Dummy Table1'!D19&gt;'Dummy Table1'!F19,'Dummy Table1'!H19,""),"")</f>
        <v/>
      </c>
      <c r="BC9" s="96">
        <f>IF(AND('Dummy Table1'!D19&lt;&gt;"",'Dummy Table1'!F19&lt;&gt;""),'Dummy Table1'!D19,0)</f>
        <v>0</v>
      </c>
      <c r="BD9" s="96" t="str">
        <f>IF(AND('Dummy Table1'!D19&lt;&gt;"",'Dummy Table1'!F19&lt;&gt;""),IF('Dummy Table1'!D19&lt;'Dummy Table1'!F19,'Dummy Table1'!H19,""),"")</f>
        <v/>
      </c>
      <c r="BE9" s="96" t="str">
        <f>IF(AND('Dummy Table1'!D19&lt;&gt;"",'Dummy Table1'!F19&lt;&gt;""),IF('Dummy Table1'!D19='Dummy Table1'!F19,'Dummy Table1'!H19,""),"")</f>
        <v/>
      </c>
      <c r="BF9" s="96" t="str">
        <f>IF(AND('Dummy Table1'!D19&lt;&gt;"",'Dummy Table1'!F19&lt;&gt;""),IF('Dummy Table1'!D19&lt;'Dummy Table1'!F19,'Dummy Table1'!B19,""),"")</f>
        <v/>
      </c>
      <c r="BG9" s="96">
        <f>IF(AND('Dummy Table1'!D19&lt;&gt;"",'Dummy Table1'!F19&lt;&gt;""),'Dummy Table1'!F19,0)</f>
        <v>0</v>
      </c>
      <c r="BH9" s="96">
        <v>1</v>
      </c>
      <c r="BI9" s="96" t="str">
        <f t="shared" si="1"/>
        <v/>
      </c>
      <c r="BJ9" s="96" t="str">
        <f t="shared" si="2"/>
        <v/>
      </c>
      <c r="BK9" s="96" t="str">
        <f t="shared" si="3"/>
        <v/>
      </c>
      <c r="BL9" s="96" t="str">
        <f t="shared" si="4"/>
        <v/>
      </c>
      <c r="BM9" s="96" t="str">
        <f t="shared" si="5"/>
        <v/>
      </c>
      <c r="BN9" s="96" t="str">
        <f t="shared" si="6"/>
        <v/>
      </c>
      <c r="BO9" s="96">
        <v>7</v>
      </c>
      <c r="BP9" s="96" t="str">
        <f>'Dummy Table1'!B20</f>
        <v>Mexico</v>
      </c>
      <c r="BQ9" s="96" t="str">
        <f>IF(AND('Dummy Table1'!D20&lt;&gt;"",'Dummy Table1'!F20&lt;&gt;""),'Dummy Table1'!D20,"")</f>
        <v/>
      </c>
      <c r="BR9" s="96" t="str">
        <f>IF(AND('Dummy Table1'!F20&lt;&gt;"",'Dummy Table1'!D20&lt;&gt;""),'Dummy Table1'!F20,"")</f>
        <v/>
      </c>
      <c r="BS9" s="96" t="str">
        <f>'Dummy Table1'!H20</f>
        <v>Germany</v>
      </c>
      <c r="BU9" s="105"/>
      <c r="BV9" s="105"/>
      <c r="BW9" s="105"/>
      <c r="BX9" s="105"/>
      <c r="BY9" s="106"/>
      <c r="BZ9" s="105"/>
      <c r="CA9" s="105"/>
      <c r="CB9" s="105"/>
      <c r="CM9" s="97"/>
      <c r="CS9" s="100"/>
      <c r="CW9" s="97"/>
      <c r="DJ9" s="97"/>
      <c r="EO9" s="105"/>
      <c r="EP9" s="105"/>
      <c r="EQ9" s="105"/>
      <c r="ER9" s="105"/>
      <c r="ES9" s="106"/>
      <c r="ET9" s="105"/>
      <c r="EU9" s="105"/>
      <c r="EV9" s="105"/>
      <c r="FG9" s="97"/>
      <c r="FM9" s="100"/>
      <c r="FQ9" s="97"/>
      <c r="GD9" s="97"/>
      <c r="HI9" s="105"/>
      <c r="HJ9" s="105"/>
      <c r="HK9" s="105"/>
      <c r="HL9" s="105"/>
      <c r="HM9" s="106"/>
      <c r="HN9" s="105"/>
      <c r="HO9" s="105"/>
      <c r="HP9" s="105"/>
      <c r="IA9" s="97"/>
      <c r="IG9" s="100"/>
      <c r="IK9" s="97"/>
      <c r="IX9" s="97"/>
      <c r="KC9" s="105"/>
      <c r="KD9" s="105"/>
      <c r="KE9" s="105"/>
      <c r="KF9" s="105"/>
      <c r="KG9" s="106"/>
      <c r="KH9" s="105"/>
      <c r="KI9" s="105"/>
      <c r="KJ9" s="105"/>
      <c r="KU9" s="97"/>
      <c r="LA9" s="100"/>
      <c r="LE9" s="97"/>
      <c r="LR9" s="97"/>
      <c r="MW9" s="105"/>
      <c r="MX9" s="105"/>
      <c r="MY9" s="105"/>
      <c r="MZ9" s="105"/>
      <c r="NA9" s="106"/>
      <c r="NB9" s="105"/>
      <c r="NC9" s="105"/>
      <c r="ND9" s="105"/>
      <c r="NO9" s="97"/>
      <c r="NU9" s="100"/>
      <c r="NY9" s="97"/>
      <c r="OL9" s="97"/>
      <c r="PQ9" s="105"/>
      <c r="PR9" s="105"/>
      <c r="PS9" s="105"/>
      <c r="PT9" s="105"/>
      <c r="PU9" s="106"/>
      <c r="PV9" s="105"/>
      <c r="PW9" s="105"/>
      <c r="PX9" s="105"/>
      <c r="QI9" s="97"/>
      <c r="QO9" s="100"/>
      <c r="QS9" s="97"/>
      <c r="RF9" s="97"/>
      <c r="SK9" s="105"/>
      <c r="SL9" s="105"/>
      <c r="SM9" s="105"/>
      <c r="SN9" s="105"/>
      <c r="SO9" s="106"/>
      <c r="SP9" s="105"/>
      <c r="SQ9" s="105"/>
      <c r="SR9" s="105"/>
      <c r="TC9" s="97"/>
      <c r="TI9" s="100"/>
      <c r="TM9" s="97"/>
      <c r="TZ9" s="97"/>
      <c r="VE9" s="105"/>
      <c r="VF9" s="105"/>
      <c r="VG9" s="105"/>
      <c r="VH9" s="105"/>
      <c r="VI9" s="106"/>
      <c r="VJ9" s="105"/>
      <c r="VK9" s="105"/>
      <c r="VL9" s="105"/>
      <c r="VW9" s="97"/>
      <c r="WC9" s="100"/>
      <c r="WG9" s="97"/>
      <c r="WT9" s="97"/>
      <c r="XY9" s="105"/>
      <c r="XZ9" s="105"/>
      <c r="YA9" s="105"/>
      <c r="YB9" s="105"/>
      <c r="YC9" s="106"/>
      <c r="YD9" s="105"/>
      <c r="YE9" s="105"/>
      <c r="YF9" s="105"/>
      <c r="YQ9" s="97"/>
      <c r="YW9" s="100"/>
      <c r="ZA9" s="97"/>
      <c r="ZN9" s="97"/>
      <c r="AAS9" s="105"/>
      <c r="AAT9" s="105"/>
      <c r="AAU9" s="105"/>
      <c r="AAV9" s="105"/>
      <c r="AAW9" s="106"/>
      <c r="AAX9" s="105"/>
      <c r="AAY9" s="105"/>
      <c r="AAZ9" s="105"/>
      <c r="ABK9" s="97"/>
      <c r="ABQ9" s="100"/>
      <c r="ABU9" s="97"/>
      <c r="ACH9" s="97"/>
      <c r="ADM9" s="105"/>
      <c r="ADN9" s="105"/>
      <c r="ADO9" s="105"/>
      <c r="ADP9" s="105"/>
      <c r="ADQ9" s="106"/>
      <c r="ADR9" s="105"/>
      <c r="ADS9" s="105"/>
      <c r="ADT9" s="105"/>
      <c r="AEE9" s="97"/>
      <c r="AEK9" s="100"/>
      <c r="AEO9" s="97"/>
      <c r="AFB9" s="97"/>
      <c r="AGG9" s="105"/>
      <c r="AGH9" s="105"/>
      <c r="AGI9" s="105"/>
      <c r="AGJ9" s="105"/>
      <c r="AGK9" s="106"/>
      <c r="AGL9" s="105"/>
      <c r="AGM9" s="105"/>
      <c r="AGN9" s="105"/>
      <c r="AGY9" s="97"/>
      <c r="AHE9" s="100"/>
      <c r="AHI9" s="97"/>
      <c r="AHV9" s="97"/>
      <c r="AJA9" s="105"/>
      <c r="AJB9" s="105"/>
      <c r="AJC9" s="105"/>
      <c r="AJD9" s="105"/>
      <c r="AJE9" s="106"/>
      <c r="AJF9" s="105"/>
      <c r="AJG9" s="105"/>
      <c r="AJH9" s="105"/>
      <c r="AJS9" s="97"/>
      <c r="AJY9" s="100"/>
      <c r="AKC9" s="97"/>
      <c r="AKP9" s="97"/>
      <c r="ALU9" s="105"/>
      <c r="ALV9" s="105"/>
      <c r="ALW9" s="105"/>
      <c r="ALX9" s="105"/>
      <c r="ALY9" s="106"/>
      <c r="ALZ9" s="105"/>
      <c r="AMA9" s="105"/>
      <c r="AMB9" s="105"/>
      <c r="AMM9" s="97"/>
      <c r="AMS9" s="100"/>
      <c r="AMW9" s="97"/>
      <c r="ANJ9" s="97"/>
      <c r="AOO9" s="105"/>
      <c r="AOP9" s="105"/>
      <c r="AOQ9" s="105"/>
      <c r="AOR9" s="105"/>
      <c r="AOS9" s="106"/>
      <c r="AOT9" s="105"/>
      <c r="AOU9" s="105"/>
      <c r="AOV9" s="105"/>
      <c r="APG9" s="97"/>
      <c r="APM9" s="100"/>
      <c r="APQ9" s="97"/>
      <c r="AQD9" s="97"/>
      <c r="ARI9" s="105"/>
      <c r="ARJ9" s="105"/>
      <c r="ARK9" s="105"/>
      <c r="ARL9" s="105"/>
      <c r="ARM9" s="106"/>
      <c r="ARN9" s="105"/>
      <c r="ARO9" s="105"/>
      <c r="ARP9" s="105"/>
      <c r="ASA9" s="97"/>
      <c r="ASG9" s="100"/>
      <c r="ASK9" s="97"/>
      <c r="ASX9" s="97"/>
      <c r="AUC9" s="105"/>
      <c r="AUD9" s="105"/>
      <c r="AUE9" s="105"/>
      <c r="AUF9" s="105"/>
      <c r="AUG9" s="106"/>
      <c r="AUH9" s="105"/>
      <c r="AUI9" s="105"/>
      <c r="AUJ9" s="105"/>
      <c r="AUU9" s="97"/>
      <c r="AVA9" s="100"/>
      <c r="AVE9" s="97"/>
      <c r="AVR9" s="97"/>
      <c r="AWW9" s="105"/>
      <c r="AWX9" s="105"/>
      <c r="AWY9" s="105"/>
      <c r="AWZ9" s="105"/>
      <c r="AXA9" s="106"/>
      <c r="AXB9" s="105"/>
      <c r="AXC9" s="105"/>
      <c r="AXD9" s="105"/>
      <c r="AXO9" s="97"/>
      <c r="AXU9" s="100"/>
      <c r="AXY9" s="97"/>
      <c r="AYL9" s="97"/>
      <c r="AZQ9" s="105"/>
      <c r="AZR9" s="105"/>
      <c r="AZS9" s="105"/>
      <c r="AZT9" s="105"/>
      <c r="AZU9" s="106"/>
      <c r="AZV9" s="105"/>
      <c r="AZW9" s="105"/>
      <c r="AZX9" s="105"/>
      <c r="BAI9" s="97"/>
      <c r="BAO9" s="100"/>
      <c r="BAS9" s="97"/>
      <c r="BBF9" s="97"/>
      <c r="BCK9" s="105"/>
      <c r="BCL9" s="105"/>
      <c r="BCM9" s="105"/>
      <c r="BCN9" s="105"/>
      <c r="BCO9" s="106"/>
      <c r="BCP9" s="105"/>
      <c r="BCQ9" s="105"/>
      <c r="BCR9" s="105"/>
      <c r="BDC9" s="97"/>
      <c r="BDI9" s="100"/>
      <c r="BDM9" s="97"/>
      <c r="BDZ9" s="97"/>
      <c r="BFE9" s="105"/>
      <c r="BFF9" s="105"/>
      <c r="BFG9" s="105"/>
      <c r="BFH9" s="105"/>
      <c r="BFI9" s="106"/>
      <c r="BFJ9" s="105"/>
      <c r="BFK9" s="105"/>
      <c r="BFL9" s="105"/>
      <c r="BFW9" s="97"/>
      <c r="BGC9" s="100"/>
      <c r="BGG9" s="97"/>
      <c r="BGT9" s="97"/>
      <c r="BHY9" s="105"/>
      <c r="BHZ9" s="105"/>
      <c r="BIA9" s="105"/>
      <c r="BIB9" s="105"/>
      <c r="BIC9" s="106"/>
      <c r="BID9" s="105"/>
      <c r="BIE9" s="105"/>
      <c r="BIF9" s="105"/>
      <c r="BIQ9" s="97"/>
      <c r="BIW9" s="100"/>
      <c r="BJA9" s="97"/>
      <c r="BJN9" s="97"/>
      <c r="BKS9" s="105"/>
      <c r="BKT9" s="105"/>
      <c r="BKU9" s="105"/>
      <c r="BKV9" s="105"/>
      <c r="BKW9" s="106"/>
      <c r="BKX9" s="105"/>
      <c r="BKY9" s="105"/>
      <c r="BKZ9" s="105"/>
      <c r="BLK9" s="97"/>
      <c r="BLQ9" s="100"/>
      <c r="BLU9" s="97"/>
      <c r="BMH9" s="97"/>
      <c r="BNM9" s="105"/>
      <c r="BNN9" s="105"/>
      <c r="BNO9" s="105"/>
      <c r="BNP9" s="105"/>
      <c r="BNQ9" s="106"/>
      <c r="BNR9" s="105"/>
      <c r="BNS9" s="105"/>
      <c r="BNT9" s="105"/>
      <c r="BOE9" s="97"/>
      <c r="BOK9" s="100"/>
      <c r="BOO9" s="97"/>
      <c r="BPB9" s="97"/>
      <c r="BQG9" s="105"/>
      <c r="BQH9" s="105"/>
      <c r="BQI9" s="105"/>
      <c r="BQJ9" s="105"/>
      <c r="BQK9" s="106"/>
      <c r="BQL9" s="105"/>
      <c r="BQM9" s="105"/>
      <c r="BQN9" s="105"/>
      <c r="BQY9" s="97"/>
      <c r="BRE9" s="100"/>
      <c r="BRI9" s="97"/>
      <c r="BRV9" s="97"/>
      <c r="BTA9" s="105"/>
      <c r="BTB9" s="105"/>
      <c r="BTC9" s="105"/>
      <c r="BTD9" s="105"/>
      <c r="BTE9" s="106"/>
      <c r="BTF9" s="105"/>
      <c r="BTG9" s="105"/>
      <c r="BTH9" s="105"/>
      <c r="BTS9" s="97"/>
      <c r="BTY9" s="100"/>
      <c r="BUC9" s="97"/>
      <c r="BUP9" s="97"/>
      <c r="BVU9" s="105"/>
      <c r="BVV9" s="105"/>
      <c r="BVW9" s="105"/>
      <c r="BVX9" s="105"/>
      <c r="BVY9" s="106"/>
      <c r="BVZ9" s="105"/>
      <c r="BWA9" s="105"/>
      <c r="BWB9" s="105"/>
      <c r="BWM9" s="97"/>
      <c r="BWS9" s="100"/>
      <c r="BWW9" s="97"/>
      <c r="BXJ9" s="97"/>
      <c r="BYO9" s="105"/>
      <c r="BYP9" s="105"/>
      <c r="BYQ9" s="105"/>
      <c r="BYR9" s="105"/>
      <c r="BYS9" s="106"/>
      <c r="BYT9" s="105"/>
      <c r="BYU9" s="105"/>
      <c r="BYV9" s="105"/>
      <c r="BZG9" s="97"/>
      <c r="BZM9" s="100"/>
      <c r="BZQ9" s="97"/>
      <c r="CAD9" s="97"/>
      <c r="CBI9" s="105"/>
      <c r="CBJ9" s="105"/>
      <c r="CBK9" s="105"/>
      <c r="CBL9" s="105"/>
      <c r="CBM9" s="106"/>
      <c r="CBN9" s="105"/>
      <c r="CBO9" s="105"/>
      <c r="CBP9" s="105"/>
      <c r="CCA9" s="97"/>
      <c r="CCG9" s="100"/>
      <c r="CCK9" s="97"/>
      <c r="CCX9" s="97"/>
      <c r="CEC9" s="105"/>
      <c r="CED9" s="105"/>
      <c r="CEE9" s="105"/>
      <c r="CEF9" s="105"/>
      <c r="CEG9" s="106"/>
      <c r="CEH9" s="105"/>
      <c r="CEI9" s="105"/>
      <c r="CEJ9" s="105"/>
      <c r="CEU9" s="97"/>
      <c r="CFA9" s="100"/>
      <c r="CFE9" s="97"/>
      <c r="CFR9" s="97"/>
      <c r="CGW9" s="105"/>
      <c r="CGX9" s="105"/>
      <c r="CGY9" s="105"/>
      <c r="CGZ9" s="105"/>
      <c r="CHA9" s="106"/>
      <c r="CHB9" s="105"/>
      <c r="CHC9" s="105"/>
      <c r="CHD9" s="105"/>
      <c r="CHO9" s="97"/>
      <c r="CHU9" s="100"/>
      <c r="CHY9" s="97"/>
      <c r="CIL9" s="97"/>
      <c r="CJQ9" s="105"/>
      <c r="CJR9" s="105"/>
      <c r="CJS9" s="105"/>
      <c r="CJT9" s="105"/>
      <c r="CJU9" s="106"/>
      <c r="CJV9" s="105"/>
      <c r="CJW9" s="105"/>
      <c r="CJX9" s="105"/>
      <c r="CKI9" s="97"/>
      <c r="CKO9" s="100"/>
      <c r="CKS9" s="97"/>
      <c r="CLF9" s="97"/>
      <c r="CMK9" s="105"/>
      <c r="CML9" s="105"/>
      <c r="CMM9" s="105"/>
      <c r="CMN9" s="105"/>
      <c r="CMO9" s="106"/>
      <c r="CMP9" s="105"/>
      <c r="CMQ9" s="105"/>
      <c r="CMR9" s="105"/>
      <c r="CNC9" s="97"/>
      <c r="CNI9" s="100"/>
      <c r="CNM9" s="97"/>
      <c r="CNZ9" s="97"/>
      <c r="CPE9" s="105"/>
      <c r="CPF9" s="105"/>
      <c r="CPG9" s="105"/>
      <c r="CPH9" s="105"/>
      <c r="CPI9" s="106"/>
      <c r="CPJ9" s="105"/>
      <c r="CPK9" s="105"/>
      <c r="CPL9" s="105"/>
      <c r="CPW9" s="97"/>
      <c r="CQC9" s="100"/>
      <c r="CQG9" s="97"/>
      <c r="CQT9" s="97"/>
      <c r="CRY9" s="105"/>
      <c r="CRZ9" s="105"/>
      <c r="CSA9" s="105"/>
      <c r="CSB9" s="105"/>
      <c r="CSC9" s="106"/>
      <c r="CSD9" s="105"/>
      <c r="CSE9" s="105"/>
      <c r="CSF9" s="105"/>
      <c r="CSQ9" s="97"/>
      <c r="CSW9" s="100"/>
      <c r="CTA9" s="97"/>
      <c r="CTN9" s="97"/>
      <c r="CUS9" s="105"/>
      <c r="CUT9" s="105"/>
      <c r="CUU9" s="105"/>
      <c r="CUV9" s="105"/>
      <c r="CUW9" s="106"/>
      <c r="CUX9" s="105"/>
      <c r="CUY9" s="105"/>
      <c r="CUZ9" s="105"/>
      <c r="CVK9" s="97"/>
      <c r="CVQ9" s="100"/>
      <c r="CVU9" s="97"/>
      <c r="CWH9" s="97"/>
      <c r="CXM9" s="105"/>
      <c r="CXN9" s="105"/>
      <c r="CXO9" s="105"/>
      <c r="CXP9" s="105"/>
      <c r="CXQ9" s="106"/>
      <c r="CXR9" s="105"/>
      <c r="CXS9" s="105"/>
      <c r="CXT9" s="105"/>
      <c r="CYE9" s="97"/>
      <c r="CYK9" s="100"/>
      <c r="CYO9" s="97"/>
      <c r="CZB9" s="97"/>
      <c r="DAG9" s="105"/>
      <c r="DAH9" s="105"/>
      <c r="DAI9" s="105"/>
      <c r="DAJ9" s="105"/>
      <c r="DAK9" s="106"/>
      <c r="DAL9" s="105"/>
      <c r="DAM9" s="105"/>
      <c r="DAN9" s="105"/>
      <c r="DAY9" s="97"/>
      <c r="DBE9" s="100"/>
      <c r="DBI9" s="97"/>
      <c r="DBV9" s="97"/>
      <c r="DDA9" s="105"/>
      <c r="DDB9" s="105"/>
      <c r="DDC9" s="105"/>
      <c r="DDD9" s="105"/>
      <c r="DDE9" s="106"/>
      <c r="DDF9" s="105"/>
      <c r="DDG9" s="105"/>
      <c r="DDH9" s="105"/>
      <c r="DDS9" s="97"/>
      <c r="DDY9" s="100"/>
      <c r="DEC9" s="97"/>
      <c r="DEP9" s="97"/>
      <c r="DFU9" s="105"/>
      <c r="DFV9" s="105"/>
      <c r="DFW9" s="105"/>
      <c r="DFX9" s="105"/>
      <c r="DFY9" s="106"/>
      <c r="DFZ9" s="105"/>
      <c r="DGA9" s="105"/>
      <c r="DGB9" s="105"/>
      <c r="DGM9" s="97"/>
      <c r="DGS9" s="100"/>
      <c r="DGW9" s="97"/>
      <c r="DHJ9" s="97"/>
      <c r="DIO9" s="105"/>
      <c r="DIP9" s="105"/>
      <c r="DIQ9" s="105"/>
      <c r="DIR9" s="105"/>
      <c r="DIS9" s="106"/>
      <c r="DIT9" s="105"/>
      <c r="DIU9" s="105"/>
      <c r="DIV9" s="105"/>
      <c r="DJG9" s="97"/>
      <c r="DJM9" s="100"/>
      <c r="DJQ9" s="97"/>
      <c r="DKD9" s="97"/>
      <c r="DLI9" s="105"/>
      <c r="DLJ9" s="105"/>
      <c r="DLK9" s="105"/>
      <c r="DLL9" s="105"/>
      <c r="DLM9" s="106"/>
      <c r="DLN9" s="105"/>
      <c r="DLO9" s="105"/>
      <c r="DLP9" s="105"/>
      <c r="DMA9" s="97"/>
      <c r="DMG9" s="100"/>
      <c r="DMK9" s="97"/>
      <c r="DMX9" s="97"/>
      <c r="DOC9" s="105"/>
      <c r="DOD9" s="105"/>
      <c r="DOE9" s="105"/>
      <c r="DOF9" s="105"/>
      <c r="DOG9" s="106"/>
      <c r="DOH9" s="105"/>
      <c r="DOI9" s="105"/>
      <c r="DOJ9" s="105"/>
      <c r="DOU9" s="97"/>
      <c r="DPA9" s="100"/>
      <c r="DPE9" s="97"/>
      <c r="DPR9" s="97"/>
      <c r="DQW9" s="105"/>
      <c r="DQX9" s="105"/>
      <c r="DQY9" s="105"/>
      <c r="DQZ9" s="105"/>
      <c r="DRA9" s="106"/>
      <c r="DRB9" s="105"/>
      <c r="DRC9" s="105"/>
      <c r="DRD9" s="105"/>
      <c r="DRO9" s="97"/>
      <c r="DRU9" s="100"/>
      <c r="DRY9" s="97"/>
      <c r="DSL9" s="97"/>
      <c r="DTQ9" s="105"/>
      <c r="DTR9" s="105"/>
      <c r="DTS9" s="105"/>
      <c r="DTT9" s="105"/>
      <c r="DTU9" s="106"/>
      <c r="DTV9" s="105"/>
      <c r="DTW9" s="105"/>
      <c r="DTX9" s="105"/>
      <c r="DUI9" s="97"/>
      <c r="DUO9" s="100"/>
      <c r="DUS9" s="97"/>
      <c r="DVF9" s="97"/>
      <c r="DWK9" s="105"/>
      <c r="DWL9" s="105"/>
      <c r="DWM9" s="105"/>
      <c r="DWN9" s="105"/>
      <c r="DWO9" s="106"/>
      <c r="DWP9" s="105"/>
      <c r="DWQ9" s="105"/>
      <c r="DWR9" s="105"/>
      <c r="DXC9" s="97"/>
      <c r="DXI9" s="100"/>
      <c r="DXM9" s="97"/>
      <c r="DXZ9" s="97"/>
      <c r="DZE9" s="105"/>
      <c r="DZF9" s="105"/>
      <c r="DZG9" s="105"/>
      <c r="DZH9" s="105"/>
      <c r="DZI9" s="106"/>
      <c r="DZJ9" s="105"/>
      <c r="DZK9" s="105"/>
      <c r="DZL9" s="105"/>
      <c r="DZW9" s="97"/>
      <c r="EAC9" s="100"/>
      <c r="EAG9" s="97"/>
      <c r="EAT9" s="97"/>
      <c r="EBY9" s="105"/>
      <c r="EBZ9" s="105"/>
      <c r="ECA9" s="105"/>
      <c r="ECB9" s="105"/>
      <c r="ECC9" s="106"/>
      <c r="ECD9" s="105"/>
      <c r="ECE9" s="105"/>
      <c r="ECF9" s="105"/>
      <c r="ECQ9" s="97"/>
      <c r="ECW9" s="100"/>
      <c r="EDA9" s="97"/>
      <c r="EDN9" s="97"/>
      <c r="EES9" s="105"/>
      <c r="EET9" s="105"/>
      <c r="EEU9" s="105"/>
      <c r="EEV9" s="105"/>
      <c r="EEW9" s="106"/>
      <c r="EEX9" s="105"/>
      <c r="EEY9" s="105"/>
      <c r="EEZ9" s="105"/>
      <c r="EFK9" s="97"/>
      <c r="EFQ9" s="100"/>
      <c r="EFU9" s="97"/>
      <c r="EGH9" s="97"/>
      <c r="EHM9" s="105"/>
      <c r="EHN9" s="105"/>
      <c r="EHO9" s="105"/>
      <c r="EHP9" s="105"/>
      <c r="EHQ9" s="106"/>
      <c r="EHR9" s="105"/>
      <c r="EHS9" s="105"/>
      <c r="EHT9" s="105"/>
      <c r="EIE9" s="97"/>
      <c r="EIK9" s="100"/>
      <c r="EIO9" s="97"/>
      <c r="EJB9" s="97"/>
      <c r="EKG9" s="105"/>
      <c r="EKH9" s="105"/>
      <c r="EKI9" s="105"/>
      <c r="EKJ9" s="105"/>
      <c r="EKK9" s="106"/>
      <c r="EKL9" s="105"/>
      <c r="EKM9" s="105"/>
      <c r="EKN9" s="105"/>
      <c r="EKY9" s="97"/>
      <c r="ELE9" s="100"/>
      <c r="ELI9" s="97"/>
      <c r="ELV9" s="97"/>
      <c r="ENA9" s="105"/>
      <c r="ENB9" s="105"/>
      <c r="ENC9" s="105"/>
      <c r="END9" s="105"/>
      <c r="ENE9" s="106"/>
      <c r="ENF9" s="105"/>
      <c r="ENG9" s="105"/>
      <c r="ENH9" s="105"/>
      <c r="ENS9" s="97"/>
      <c r="ENY9" s="100"/>
      <c r="EOC9" s="97"/>
      <c r="EOP9" s="97"/>
      <c r="EPU9" s="105"/>
      <c r="EPV9" s="105"/>
      <c r="EPW9" s="105"/>
      <c r="EPX9" s="105"/>
      <c r="EPY9" s="106"/>
      <c r="EPZ9" s="105"/>
      <c r="EQA9" s="105"/>
      <c r="EQB9" s="105"/>
      <c r="EQM9" s="97"/>
      <c r="EQS9" s="100"/>
      <c r="EQW9" s="97"/>
      <c r="ERJ9" s="97"/>
      <c r="ESO9" s="105"/>
      <c r="ESP9" s="105"/>
      <c r="ESQ9" s="105"/>
      <c r="ESR9" s="105"/>
      <c r="ESS9" s="106"/>
      <c r="EST9" s="105"/>
      <c r="ESU9" s="105"/>
      <c r="ESV9" s="105"/>
      <c r="ETG9" s="97"/>
      <c r="ETM9" s="100"/>
      <c r="ETQ9" s="97"/>
      <c r="EUD9" s="97"/>
      <c r="EVI9" s="105"/>
      <c r="EVJ9" s="105"/>
      <c r="EVK9" s="105"/>
      <c r="EVL9" s="105"/>
      <c r="EVM9" s="106"/>
      <c r="EVN9" s="105"/>
      <c r="EVO9" s="105"/>
      <c r="EVP9" s="105"/>
      <c r="EWA9" s="97"/>
      <c r="EWG9" s="100"/>
      <c r="EWK9" s="97"/>
      <c r="EWX9" s="97"/>
      <c r="EYC9" s="105"/>
      <c r="EYD9" s="105"/>
      <c r="EYE9" s="105"/>
      <c r="EYF9" s="105"/>
      <c r="EYG9" s="106"/>
      <c r="EYH9" s="105"/>
      <c r="EYI9" s="105"/>
      <c r="EYJ9" s="105"/>
      <c r="EYU9" s="97"/>
      <c r="EZA9" s="100"/>
      <c r="EZE9" s="97"/>
      <c r="EZR9" s="97"/>
      <c r="FAW9" s="105"/>
      <c r="FAX9" s="105"/>
      <c r="FAY9" s="105"/>
      <c r="FAZ9" s="105"/>
      <c r="FBA9" s="106"/>
      <c r="FBB9" s="105"/>
      <c r="FBC9" s="105"/>
      <c r="FBD9" s="105"/>
      <c r="FBO9" s="97"/>
      <c r="FBU9" s="100"/>
      <c r="FBY9" s="97"/>
      <c r="FCL9" s="97"/>
      <c r="FDQ9" s="105"/>
      <c r="FDR9" s="105"/>
      <c r="FDS9" s="105"/>
      <c r="FDT9" s="105"/>
      <c r="FDU9" s="106"/>
      <c r="FDV9" s="105"/>
      <c r="FDW9" s="105"/>
      <c r="FDX9" s="105"/>
      <c r="FEI9" s="97"/>
      <c r="FEO9" s="100"/>
      <c r="FES9" s="97"/>
      <c r="FFF9" s="97"/>
      <c r="FGK9" s="105"/>
      <c r="FGL9" s="105"/>
      <c r="FGM9" s="105"/>
      <c r="FGN9" s="105"/>
      <c r="FGO9" s="106"/>
      <c r="FGP9" s="105"/>
      <c r="FGQ9" s="105"/>
      <c r="FGR9" s="105"/>
      <c r="FHC9" s="97"/>
      <c r="FHI9" s="100"/>
      <c r="FHM9" s="97"/>
      <c r="FHZ9" s="97"/>
      <c r="FJE9" s="105"/>
      <c r="FJF9" s="105"/>
      <c r="FJG9" s="105"/>
      <c r="FJH9" s="105"/>
      <c r="FJI9" s="106"/>
      <c r="FJJ9" s="105"/>
      <c r="FJK9" s="105"/>
      <c r="FJL9" s="105"/>
      <c r="FJW9" s="97"/>
      <c r="FKC9" s="100"/>
      <c r="FKG9" s="97"/>
      <c r="FKT9" s="97"/>
      <c r="FLY9" s="105"/>
      <c r="FLZ9" s="105"/>
      <c r="FMA9" s="105"/>
      <c r="FMB9" s="105"/>
      <c r="FMC9" s="106"/>
      <c r="FMD9" s="105"/>
      <c r="FME9" s="105"/>
      <c r="FMF9" s="105"/>
      <c r="FMQ9" s="97"/>
      <c r="FMW9" s="100"/>
      <c r="FNA9" s="97"/>
      <c r="FNN9" s="97"/>
      <c r="FOS9" s="105"/>
      <c r="FOT9" s="105"/>
      <c r="FOU9" s="105"/>
      <c r="FOV9" s="105"/>
      <c r="FOW9" s="106"/>
      <c r="FOX9" s="105"/>
      <c r="FOY9" s="105"/>
      <c r="FOZ9" s="105"/>
      <c r="FPK9" s="97"/>
      <c r="FPQ9" s="100"/>
      <c r="FPU9" s="97"/>
      <c r="FQH9" s="97"/>
      <c r="FRM9" s="105"/>
      <c r="FRN9" s="105"/>
      <c r="FRO9" s="105"/>
      <c r="FRP9" s="105"/>
      <c r="FRQ9" s="106"/>
      <c r="FRR9" s="105"/>
      <c r="FRS9" s="105"/>
      <c r="FRT9" s="105"/>
      <c r="FSE9" s="97"/>
      <c r="FSK9" s="100"/>
      <c r="FSO9" s="97"/>
      <c r="FTB9" s="97"/>
      <c r="FUG9" s="105"/>
      <c r="FUH9" s="105"/>
      <c r="FUI9" s="105"/>
      <c r="FUJ9" s="105"/>
      <c r="FUK9" s="106"/>
      <c r="FUL9" s="105"/>
      <c r="FUM9" s="105"/>
      <c r="FUN9" s="105"/>
      <c r="FUY9" s="97"/>
      <c r="FVE9" s="100"/>
      <c r="FVI9" s="97"/>
      <c r="FVV9" s="97"/>
      <c r="FXA9" s="105"/>
      <c r="FXB9" s="105"/>
      <c r="FXC9" s="105"/>
      <c r="FXD9" s="105"/>
      <c r="FXE9" s="106"/>
      <c r="FXF9" s="105"/>
      <c r="FXG9" s="105"/>
      <c r="FXH9" s="105"/>
      <c r="FXS9" s="97"/>
      <c r="FXY9" s="100"/>
      <c r="FYC9" s="97"/>
      <c r="FYP9" s="97"/>
      <c r="FZU9" s="105"/>
      <c r="FZV9" s="105"/>
      <c r="FZW9" s="105"/>
      <c r="FZX9" s="105"/>
      <c r="FZY9" s="106"/>
      <c r="FZZ9" s="105"/>
      <c r="GAA9" s="105"/>
      <c r="GAB9" s="105"/>
      <c r="GAM9" s="97"/>
      <c r="GAS9" s="100"/>
      <c r="GAW9" s="97"/>
      <c r="GBJ9" s="97"/>
      <c r="GCO9" s="105"/>
      <c r="GCP9" s="105"/>
      <c r="GCQ9" s="105"/>
      <c r="GCR9" s="105"/>
      <c r="GCS9" s="106"/>
      <c r="GCT9" s="105"/>
      <c r="GCU9" s="105"/>
      <c r="GCV9" s="105"/>
      <c r="GDG9" s="97"/>
      <c r="GDM9" s="100"/>
      <c r="GDQ9" s="97"/>
      <c r="GED9" s="97"/>
      <c r="GFI9" s="105"/>
      <c r="GFJ9" s="105"/>
      <c r="GFK9" s="105"/>
      <c r="GFL9" s="105"/>
      <c r="GFM9" s="106"/>
      <c r="GFN9" s="105"/>
      <c r="GFO9" s="105"/>
      <c r="GFP9" s="105"/>
      <c r="GGA9" s="97"/>
      <c r="GGG9" s="100"/>
      <c r="GGK9" s="97"/>
      <c r="GGX9" s="97"/>
      <c r="GIC9" s="105"/>
      <c r="GID9" s="105"/>
      <c r="GIE9" s="105"/>
      <c r="GIF9" s="105"/>
      <c r="GIG9" s="106"/>
      <c r="GIH9" s="105"/>
      <c r="GII9" s="105"/>
      <c r="GIJ9" s="105"/>
      <c r="GIU9" s="97"/>
      <c r="GJA9" s="100"/>
      <c r="GJE9" s="97"/>
      <c r="GJR9" s="97"/>
      <c r="GKW9" s="105"/>
      <c r="GKX9" s="105"/>
      <c r="GKY9" s="105"/>
      <c r="GKZ9" s="105"/>
      <c r="GLA9" s="106"/>
      <c r="GLB9" s="105"/>
      <c r="GLC9" s="105"/>
      <c r="GLD9" s="105"/>
      <c r="GLO9" s="97"/>
      <c r="GLU9" s="100"/>
      <c r="GLY9" s="97"/>
      <c r="GML9" s="97"/>
      <c r="GNQ9" s="105"/>
      <c r="GNR9" s="105"/>
      <c r="GNS9" s="105"/>
      <c r="GNT9" s="105"/>
      <c r="GNU9" s="106"/>
      <c r="GNV9" s="105"/>
      <c r="GNW9" s="105"/>
      <c r="GNX9" s="105"/>
      <c r="GOI9" s="97"/>
      <c r="GOO9" s="100"/>
      <c r="GOS9" s="97"/>
      <c r="GPF9" s="97"/>
      <c r="GQK9" s="105"/>
      <c r="GQL9" s="105"/>
      <c r="GQM9" s="105"/>
      <c r="GQN9" s="105"/>
      <c r="GQO9" s="106"/>
      <c r="GQP9" s="105"/>
      <c r="GQQ9" s="105"/>
      <c r="GQR9" s="105"/>
      <c r="GRC9" s="97"/>
      <c r="GRI9" s="100"/>
      <c r="GRM9" s="97"/>
      <c r="GRZ9" s="97"/>
      <c r="GTE9" s="105"/>
      <c r="GTF9" s="105"/>
      <c r="GTG9" s="105"/>
      <c r="GTH9" s="105"/>
      <c r="GTI9" s="106"/>
      <c r="GTJ9" s="105"/>
      <c r="GTK9" s="105"/>
      <c r="GTL9" s="105"/>
      <c r="GTW9" s="97"/>
      <c r="GUC9" s="100"/>
      <c r="GUG9" s="97"/>
      <c r="GUT9" s="97"/>
      <c r="GVY9" s="105"/>
      <c r="GVZ9" s="105"/>
      <c r="GWA9" s="105"/>
      <c r="GWB9" s="105"/>
      <c r="GWC9" s="106"/>
      <c r="GWD9" s="105"/>
      <c r="GWE9" s="105"/>
      <c r="GWF9" s="105"/>
      <c r="GWQ9" s="97"/>
      <c r="GWW9" s="100"/>
      <c r="GXA9" s="97"/>
      <c r="GXN9" s="97"/>
      <c r="GYS9" s="105"/>
      <c r="GYT9" s="105"/>
      <c r="GYU9" s="105"/>
      <c r="GYV9" s="105"/>
      <c r="GYW9" s="106"/>
      <c r="GYX9" s="105"/>
      <c r="GYY9" s="105"/>
      <c r="GYZ9" s="105"/>
      <c r="GZK9" s="97"/>
      <c r="GZQ9" s="100"/>
      <c r="GZU9" s="97"/>
      <c r="HAH9" s="97"/>
      <c r="HBM9" s="105"/>
      <c r="HBN9" s="105"/>
      <c r="HBO9" s="105"/>
      <c r="HBP9" s="105"/>
      <c r="HBQ9" s="106"/>
      <c r="HBR9" s="105"/>
      <c r="HBS9" s="105"/>
      <c r="HBT9" s="105"/>
      <c r="HCE9" s="97"/>
      <c r="HCK9" s="100"/>
      <c r="HCO9" s="97"/>
      <c r="HDB9" s="97"/>
      <c r="HEG9" s="105"/>
      <c r="HEH9" s="105"/>
      <c r="HEI9" s="105"/>
      <c r="HEJ9" s="105"/>
      <c r="HEK9" s="106"/>
      <c r="HEL9" s="105"/>
      <c r="HEM9" s="105"/>
      <c r="HEN9" s="105"/>
      <c r="HEY9" s="97"/>
      <c r="HFE9" s="100"/>
      <c r="HFI9" s="97"/>
      <c r="HFV9" s="97"/>
      <c r="HHA9" s="105"/>
      <c r="HHB9" s="105"/>
      <c r="HHC9" s="105"/>
      <c r="HHD9" s="105"/>
      <c r="HHE9" s="106"/>
      <c r="HHF9" s="105"/>
      <c r="HHG9" s="105"/>
      <c r="HHH9" s="105"/>
      <c r="HHS9" s="97"/>
      <c r="HHY9" s="100"/>
      <c r="HIC9" s="97"/>
      <c r="HIP9" s="97"/>
      <c r="HJU9" s="105"/>
      <c r="HJV9" s="105"/>
      <c r="HJW9" s="105"/>
      <c r="HJX9" s="105"/>
      <c r="HJY9" s="106"/>
      <c r="HJZ9" s="105"/>
      <c r="HKA9" s="105"/>
      <c r="HKB9" s="105"/>
      <c r="HKM9" s="97"/>
      <c r="HKS9" s="100"/>
      <c r="HKW9" s="97"/>
      <c r="HLJ9" s="97"/>
      <c r="HMO9" s="105"/>
      <c r="HMP9" s="105"/>
      <c r="HMQ9" s="105"/>
      <c r="HMR9" s="105"/>
      <c r="HMS9" s="106"/>
      <c r="HMT9" s="105"/>
      <c r="HMU9" s="105"/>
      <c r="HMV9" s="105"/>
      <c r="HNG9" s="97"/>
      <c r="HNM9" s="100"/>
      <c r="HNQ9" s="97"/>
      <c r="HOD9" s="97"/>
      <c r="HPI9" s="105"/>
      <c r="HPJ9" s="105"/>
      <c r="HPK9" s="105"/>
      <c r="HPL9" s="105"/>
      <c r="HPM9" s="106"/>
      <c r="HPN9" s="105"/>
      <c r="HPO9" s="105"/>
      <c r="HPP9" s="105"/>
      <c r="HQA9" s="97"/>
      <c r="HQG9" s="100"/>
      <c r="HQK9" s="97"/>
      <c r="HQX9" s="97"/>
      <c r="HSC9" s="105"/>
      <c r="HSD9" s="105"/>
      <c r="HSE9" s="105"/>
      <c r="HSF9" s="105"/>
      <c r="HSG9" s="106"/>
      <c r="HSH9" s="105"/>
      <c r="HSI9" s="105"/>
      <c r="HSJ9" s="105"/>
      <c r="HSU9" s="97"/>
      <c r="HTA9" s="100"/>
      <c r="HTE9" s="97"/>
      <c r="HTR9" s="97"/>
      <c r="HUW9" s="105"/>
      <c r="HUX9" s="105"/>
      <c r="HUY9" s="105"/>
      <c r="HUZ9" s="105"/>
      <c r="HVA9" s="106"/>
      <c r="HVB9" s="105"/>
      <c r="HVC9" s="105"/>
      <c r="HVD9" s="105"/>
      <c r="HVO9" s="97"/>
      <c r="HVU9" s="100"/>
      <c r="HVY9" s="97"/>
      <c r="HWL9" s="97"/>
      <c r="HXQ9" s="105"/>
      <c r="HXR9" s="105"/>
      <c r="HXS9" s="105"/>
      <c r="HXT9" s="105"/>
      <c r="HXU9" s="106"/>
      <c r="HXV9" s="105"/>
      <c r="HXW9" s="105"/>
      <c r="HXX9" s="105"/>
      <c r="HYI9" s="97"/>
      <c r="HYO9" s="100"/>
      <c r="HYS9" s="97"/>
      <c r="HZF9" s="97"/>
      <c r="IAK9" s="105"/>
      <c r="IAL9" s="105"/>
      <c r="IAM9" s="105"/>
      <c r="IAN9" s="105"/>
      <c r="IAO9" s="106"/>
      <c r="IAP9" s="105"/>
      <c r="IAQ9" s="105"/>
      <c r="IAR9" s="105"/>
      <c r="IBC9" s="97"/>
      <c r="IBI9" s="100"/>
      <c r="IBM9" s="97"/>
      <c r="IBZ9" s="97"/>
      <c r="IDE9" s="105"/>
      <c r="IDF9" s="105"/>
      <c r="IDG9" s="105"/>
      <c r="IDH9" s="105"/>
      <c r="IDI9" s="106"/>
      <c r="IDJ9" s="105"/>
      <c r="IDK9" s="105"/>
      <c r="IDL9" s="105"/>
      <c r="IDW9" s="97"/>
      <c r="IEC9" s="100"/>
      <c r="IEG9" s="97"/>
      <c r="IET9" s="97"/>
      <c r="IFY9" s="105"/>
      <c r="IFZ9" s="105"/>
      <c r="IGA9" s="105"/>
      <c r="IGB9" s="105"/>
      <c r="IGC9" s="106"/>
      <c r="IGD9" s="105"/>
      <c r="IGE9" s="105"/>
      <c r="IGF9" s="105"/>
      <c r="IGQ9" s="97"/>
      <c r="IGW9" s="100"/>
      <c r="IHA9" s="97"/>
      <c r="IHN9" s="97"/>
      <c r="IIS9" s="105"/>
      <c r="IIT9" s="105"/>
      <c r="IIU9" s="105"/>
      <c r="IIV9" s="105"/>
      <c r="IIW9" s="106"/>
      <c r="IIX9" s="105"/>
      <c r="IIY9" s="105"/>
      <c r="IIZ9" s="105"/>
      <c r="IJK9" s="97"/>
      <c r="IJQ9" s="100"/>
      <c r="IJU9" s="97"/>
      <c r="IKH9" s="97"/>
      <c r="ILM9" s="105"/>
      <c r="ILN9" s="105"/>
      <c r="ILO9" s="105"/>
      <c r="ILP9" s="105"/>
      <c r="ILQ9" s="106"/>
      <c r="ILR9" s="105"/>
      <c r="ILS9" s="105"/>
      <c r="ILT9" s="105"/>
      <c r="IME9" s="97"/>
      <c r="IMK9" s="100"/>
      <c r="IMO9" s="97"/>
      <c r="INB9" s="97"/>
      <c r="IOG9" s="105"/>
      <c r="IOH9" s="105"/>
      <c r="IOI9" s="105"/>
      <c r="IOJ9" s="105"/>
      <c r="IOK9" s="106"/>
      <c r="IOL9" s="105"/>
      <c r="IOM9" s="105"/>
      <c r="ION9" s="105"/>
      <c r="IOY9" s="97"/>
      <c r="IPE9" s="100"/>
      <c r="IPI9" s="97"/>
      <c r="IPV9" s="97"/>
      <c r="IRA9" s="105"/>
      <c r="IRB9" s="105"/>
      <c r="IRC9" s="105"/>
      <c r="IRD9" s="105"/>
      <c r="IRE9" s="106"/>
      <c r="IRF9" s="105"/>
      <c r="IRG9" s="105"/>
      <c r="IRH9" s="105"/>
      <c r="IRS9" s="97"/>
      <c r="IRY9" s="100"/>
      <c r="ISC9" s="97"/>
      <c r="ISP9" s="97"/>
      <c r="ITU9" s="105"/>
      <c r="ITV9" s="105"/>
      <c r="ITW9" s="105"/>
      <c r="ITX9" s="105"/>
      <c r="ITY9" s="106"/>
      <c r="ITZ9" s="105"/>
      <c r="IUA9" s="105"/>
      <c r="IUB9" s="105"/>
      <c r="IUM9" s="97"/>
      <c r="IUS9" s="100"/>
      <c r="IUW9" s="97"/>
      <c r="IVJ9" s="97"/>
      <c r="IWO9" s="105"/>
      <c r="IWP9" s="105"/>
      <c r="IWQ9" s="105"/>
      <c r="IWR9" s="105"/>
      <c r="IWS9" s="106"/>
      <c r="IWT9" s="105"/>
      <c r="IWU9" s="105"/>
      <c r="IWV9" s="105"/>
      <c r="IXG9" s="97"/>
      <c r="IXM9" s="100"/>
      <c r="IXQ9" s="97"/>
      <c r="IYD9" s="97"/>
      <c r="IZI9" s="105"/>
      <c r="IZJ9" s="105"/>
      <c r="IZK9" s="105"/>
      <c r="IZL9" s="105"/>
      <c r="IZM9" s="106"/>
      <c r="IZN9" s="105"/>
      <c r="IZO9" s="105"/>
      <c r="IZP9" s="105"/>
      <c r="JAA9" s="97"/>
      <c r="JAG9" s="100"/>
      <c r="JAK9" s="97"/>
      <c r="JAX9" s="97"/>
      <c r="JCC9" s="105"/>
      <c r="JCD9" s="105"/>
      <c r="JCE9" s="105"/>
      <c r="JCF9" s="105"/>
      <c r="JCG9" s="106"/>
      <c r="JCH9" s="105"/>
      <c r="JCI9" s="105"/>
      <c r="JCJ9" s="105"/>
      <c r="JCU9" s="97"/>
      <c r="JDA9" s="100"/>
      <c r="JDE9" s="97"/>
      <c r="JDR9" s="97"/>
      <c r="JEW9" s="105"/>
      <c r="JEX9" s="105"/>
      <c r="JEY9" s="105"/>
      <c r="JEZ9" s="105"/>
      <c r="JFA9" s="106"/>
      <c r="JFB9" s="105"/>
      <c r="JFC9" s="105"/>
      <c r="JFD9" s="105"/>
      <c r="JFO9" s="97"/>
      <c r="JFU9" s="100"/>
      <c r="JFY9" s="97"/>
      <c r="JGL9" s="97"/>
      <c r="JHQ9" s="105"/>
      <c r="JHR9" s="105"/>
      <c r="JHS9" s="105"/>
      <c r="JHT9" s="105"/>
      <c r="JHU9" s="106"/>
      <c r="JHV9" s="105"/>
      <c r="JHW9" s="105"/>
      <c r="JHX9" s="105"/>
      <c r="JII9" s="97"/>
      <c r="JIO9" s="100"/>
      <c r="JIS9" s="97"/>
      <c r="JJF9" s="97"/>
      <c r="JKK9" s="105"/>
      <c r="JKL9" s="105"/>
      <c r="JKM9" s="105"/>
      <c r="JKN9" s="105"/>
      <c r="JKO9" s="106"/>
      <c r="JKP9" s="105"/>
      <c r="JKQ9" s="105"/>
      <c r="JKR9" s="105"/>
      <c r="JLC9" s="97"/>
      <c r="JLI9" s="100"/>
      <c r="JLM9" s="97"/>
      <c r="JLZ9" s="97"/>
      <c r="JNE9" s="105"/>
      <c r="JNF9" s="105"/>
      <c r="JNG9" s="105"/>
      <c r="JNH9" s="105"/>
      <c r="JNI9" s="106"/>
      <c r="JNJ9" s="105"/>
      <c r="JNK9" s="105"/>
      <c r="JNL9" s="105"/>
      <c r="JNW9" s="97"/>
      <c r="JOC9" s="100"/>
      <c r="JOG9" s="97"/>
      <c r="JOT9" s="97"/>
      <c r="JPY9" s="105"/>
      <c r="JPZ9" s="105"/>
      <c r="JQA9" s="105"/>
      <c r="JQB9" s="105"/>
      <c r="JQC9" s="106"/>
      <c r="JQD9" s="105"/>
      <c r="JQE9" s="105"/>
      <c r="JQF9" s="105"/>
      <c r="JQQ9" s="97"/>
      <c r="JQW9" s="100"/>
      <c r="JRA9" s="97"/>
      <c r="JRN9" s="97"/>
      <c r="JSS9" s="105"/>
      <c r="JST9" s="105"/>
      <c r="JSU9" s="105"/>
      <c r="JSV9" s="105"/>
      <c r="JSW9" s="106"/>
      <c r="JSX9" s="105"/>
      <c r="JSY9" s="105"/>
      <c r="JSZ9" s="105"/>
      <c r="JTK9" s="97"/>
      <c r="JTQ9" s="100"/>
      <c r="JTU9" s="97"/>
      <c r="JUH9" s="97"/>
      <c r="JUQ9" s="96">
        <v>6</v>
      </c>
      <c r="JUR9" s="96" t="str">
        <f>IF(AND('Dummy Table1'!JSV19&lt;&gt;"",'Dummy Table1'!JSX19&lt;&gt;""),IF('Dummy Table1'!JSV19&gt;'Dummy Table1'!JSX19,'Dummy Table1'!JST19,""),"")</f>
        <v/>
      </c>
      <c r="JUS9" s="96" t="str">
        <f>IF(AND('Dummy Table1'!JSV19&lt;&gt;"",'Dummy Table1'!JSX19&lt;&gt;""),IF('Dummy Table1'!JSV19='Dummy Table1'!JSX19,'Dummy Table1'!JST19,""),"")</f>
        <v>Sweden</v>
      </c>
      <c r="JUT9" s="96" t="str">
        <f>IF(AND('Dummy Table1'!JSV19&lt;&gt;"",'Dummy Table1'!JSX19&lt;&gt;""),IF('Dummy Table1'!JSV19&gt;'Dummy Table1'!JSX19,'Dummy Table1'!JSZ19,""),"")</f>
        <v/>
      </c>
      <c r="JUU9" s="96">
        <f>IF(AND('Dummy Table1'!JSV19&lt;&gt;"",'Dummy Table1'!JSX19&lt;&gt;""),'Dummy Table1'!JSV19,0)</f>
        <v>0</v>
      </c>
      <c r="JUV9" s="96" t="str">
        <f>IF(AND('Dummy Table1'!JSV19&lt;&gt;"",'Dummy Table1'!JSX19&lt;&gt;""),IF('Dummy Table1'!JSV19&lt;'Dummy Table1'!JSX19,'Dummy Table1'!JSZ19,""),"")</f>
        <v/>
      </c>
      <c r="JUW9" s="96" t="str">
        <f>IF(AND('Dummy Table1'!JSV19&lt;&gt;"",'Dummy Table1'!JSX19&lt;&gt;""),IF('Dummy Table1'!JSV19='Dummy Table1'!JSX19,'Dummy Table1'!JSZ19,""),"")</f>
        <v>Colombia</v>
      </c>
      <c r="JUX9" s="96" t="str">
        <f>IF(AND('Dummy Table1'!JSV19&lt;&gt;"",'Dummy Table1'!JSX19&lt;&gt;""),IF('Dummy Table1'!JSV19&lt;'Dummy Table1'!JSX19,'Dummy Table1'!JST19,""),"")</f>
        <v/>
      </c>
      <c r="JUY9" s="96">
        <f>IF(AND('Dummy Table1'!JSV19&lt;&gt;"",'Dummy Table1'!JSX19&lt;&gt;""),'Dummy Table1'!JSX19,0)</f>
        <v>0</v>
      </c>
      <c r="JUZ9" s="96">
        <v>1</v>
      </c>
      <c r="JVA9" s="96" t="str">
        <f t="shared" si="43"/>
        <v/>
      </c>
      <c r="JVB9" s="96" t="str">
        <f t="shared" si="44"/>
        <v>Sweden</v>
      </c>
      <c r="JVC9" s="96" t="str">
        <f t="shared" si="45"/>
        <v/>
      </c>
      <c r="JVD9" s="96" t="str">
        <f t="shared" si="46"/>
        <v/>
      </c>
      <c r="JVE9" s="96" t="str">
        <f t="shared" si="47"/>
        <v>Colombia</v>
      </c>
      <c r="JVF9" s="96" t="str">
        <f t="shared" si="48"/>
        <v/>
      </c>
      <c r="JVG9" s="96">
        <v>7</v>
      </c>
      <c r="JVH9" s="96" t="str">
        <f>'Dummy Table1'!JST20</f>
        <v>Mexico</v>
      </c>
      <c r="JVI9" s="96">
        <f>IF(AND('Dummy Table1'!JSV20&lt;&gt;"",'Dummy Table1'!JSX20&lt;&gt;""),'Dummy Table1'!JSV20,"")</f>
        <v>0</v>
      </c>
      <c r="JVJ9" s="96">
        <f>IF(AND('Dummy Table1'!JSX20&lt;&gt;"",'Dummy Table1'!JSV20&lt;&gt;""),'Dummy Table1'!JSX20,"")</f>
        <v>0</v>
      </c>
      <c r="JVK9" s="96" t="str">
        <f>'Dummy Table1'!JSZ20</f>
        <v>Germany</v>
      </c>
    </row>
    <row r="10" spans="1:5120 5123:8131" x14ac:dyDescent="0.2">
      <c r="A10" s="104"/>
      <c r="B10" s="104"/>
      <c r="C10" s="104"/>
      <c r="D10" s="104"/>
      <c r="E10" s="104"/>
      <c r="F10" s="104"/>
      <c r="G10" s="104"/>
      <c r="H10" s="104"/>
      <c r="S10" s="97"/>
      <c r="Y10" s="100"/>
      <c r="AC10" s="97"/>
      <c r="AP10" s="97"/>
      <c r="AY10" s="96">
        <v>7</v>
      </c>
      <c r="AZ10" s="96" t="str">
        <f>IF(AND('Dummy Table1'!D20&lt;&gt;"",'Dummy Table1'!F20&lt;&gt;""),IF('Dummy Table1'!D20&gt;'Dummy Table1'!F20,'Dummy Table1'!B20,""),"")</f>
        <v/>
      </c>
      <c r="BA10" s="96" t="str">
        <f>IF(AND('Dummy Table1'!D20&lt;&gt;"",'Dummy Table1'!F20&lt;&gt;""),IF('Dummy Table1'!D20='Dummy Table1'!F20,'Dummy Table1'!B20,""),"")</f>
        <v/>
      </c>
      <c r="BB10" s="96" t="str">
        <f>IF(AND('Dummy Table1'!D20&lt;&gt;"",'Dummy Table1'!F20&lt;&gt;""),IF('Dummy Table1'!D20&gt;'Dummy Table1'!F20,'Dummy Table1'!H20,""),"")</f>
        <v/>
      </c>
      <c r="BC10" s="96">
        <f>IF(AND('Dummy Table1'!D20&lt;&gt;"",'Dummy Table1'!F20&lt;&gt;""),'Dummy Table1'!D20,0)</f>
        <v>0</v>
      </c>
      <c r="BD10" s="96" t="str">
        <f>IF(AND('Dummy Table1'!D20&lt;&gt;"",'Dummy Table1'!F20&lt;&gt;""),IF('Dummy Table1'!D20&lt;'Dummy Table1'!F20,'Dummy Table1'!H20,""),"")</f>
        <v/>
      </c>
      <c r="BE10" s="96" t="str">
        <f>IF(AND('Dummy Table1'!D20&lt;&gt;"",'Dummy Table1'!F20&lt;&gt;""),IF('Dummy Table1'!D20='Dummy Table1'!F20,'Dummy Table1'!H20,""),"")</f>
        <v/>
      </c>
      <c r="BF10" s="96" t="str">
        <f>IF(AND('Dummy Table1'!D20&lt;&gt;"",'Dummy Table1'!F20&lt;&gt;""),IF('Dummy Table1'!D20&lt;'Dummy Table1'!F20,'Dummy Table1'!B20,""),"")</f>
        <v/>
      </c>
      <c r="BG10" s="96">
        <f>IF(AND('Dummy Table1'!D20&lt;&gt;"",'Dummy Table1'!F20&lt;&gt;""),'Dummy Table1'!F20,0)</f>
        <v>0</v>
      </c>
      <c r="BH10" s="96">
        <v>1</v>
      </c>
      <c r="BI10" s="96" t="str">
        <f t="shared" si="1"/>
        <v/>
      </c>
      <c r="BJ10" s="96" t="str">
        <f t="shared" si="2"/>
        <v/>
      </c>
      <c r="BK10" s="96" t="str">
        <f t="shared" si="3"/>
        <v/>
      </c>
      <c r="BL10" s="96" t="str">
        <f t="shared" si="4"/>
        <v/>
      </c>
      <c r="BM10" s="96" t="str">
        <f t="shared" si="5"/>
        <v/>
      </c>
      <c r="BN10" s="96" t="str">
        <f t="shared" si="6"/>
        <v/>
      </c>
      <c r="BO10" s="96">
        <v>8</v>
      </c>
      <c r="BP10" s="96" t="str">
        <f>'Dummy Table1'!B21</f>
        <v>Nigeria</v>
      </c>
      <c r="BQ10" s="96" t="str">
        <f>IF(AND('Dummy Table1'!D21&lt;&gt;"",'Dummy Table1'!F21&lt;&gt;""),'Dummy Table1'!D21,"")</f>
        <v/>
      </c>
      <c r="BR10" s="96" t="str">
        <f>IF(AND('Dummy Table1'!F21&lt;&gt;"",'Dummy Table1'!D21&lt;&gt;""),'Dummy Table1'!F21,"")</f>
        <v/>
      </c>
      <c r="BS10" s="96" t="str">
        <f>'Dummy Table1'!H21</f>
        <v>Japan</v>
      </c>
      <c r="BU10" s="104"/>
      <c r="BV10" s="104"/>
      <c r="BW10" s="104"/>
      <c r="BX10" s="104"/>
      <c r="BY10" s="104"/>
      <c r="BZ10" s="104"/>
      <c r="CA10" s="104"/>
      <c r="CB10" s="104"/>
      <c r="CM10" s="97"/>
      <c r="CS10" s="100"/>
      <c r="CW10" s="97"/>
      <c r="DJ10" s="97"/>
      <c r="EO10" s="104"/>
      <c r="EP10" s="104"/>
      <c r="EQ10" s="104"/>
      <c r="ER10" s="104"/>
      <c r="ES10" s="104"/>
      <c r="ET10" s="104"/>
      <c r="EU10" s="104"/>
      <c r="EV10" s="104"/>
      <c r="FG10" s="97"/>
      <c r="FM10" s="100"/>
      <c r="FQ10" s="97"/>
      <c r="GD10" s="97"/>
      <c r="HI10" s="104"/>
      <c r="HJ10" s="104"/>
      <c r="HK10" s="104"/>
      <c r="HL10" s="104"/>
      <c r="HM10" s="104"/>
      <c r="HN10" s="104"/>
      <c r="HO10" s="104"/>
      <c r="HP10" s="104"/>
      <c r="IA10" s="97"/>
      <c r="IG10" s="100"/>
      <c r="IK10" s="97"/>
      <c r="IX10" s="97"/>
      <c r="KC10" s="104"/>
      <c r="KD10" s="104"/>
      <c r="KE10" s="104"/>
      <c r="KF10" s="104"/>
      <c r="KG10" s="104"/>
      <c r="KH10" s="104"/>
      <c r="KI10" s="104"/>
      <c r="KJ10" s="104"/>
      <c r="KU10" s="97"/>
      <c r="LA10" s="100"/>
      <c r="LE10" s="97"/>
      <c r="LR10" s="97"/>
      <c r="MW10" s="104"/>
      <c r="MX10" s="104"/>
      <c r="MY10" s="104"/>
      <c r="MZ10" s="104"/>
      <c r="NA10" s="104"/>
      <c r="NB10" s="104"/>
      <c r="NC10" s="104"/>
      <c r="ND10" s="104"/>
      <c r="NO10" s="97"/>
      <c r="NU10" s="100"/>
      <c r="NY10" s="97"/>
      <c r="OL10" s="97"/>
      <c r="PQ10" s="104"/>
      <c r="PR10" s="104"/>
      <c r="PS10" s="104"/>
      <c r="PT10" s="104"/>
      <c r="PU10" s="104"/>
      <c r="PV10" s="104"/>
      <c r="PW10" s="104"/>
      <c r="PX10" s="104"/>
      <c r="QI10" s="97"/>
      <c r="QO10" s="100"/>
      <c r="QS10" s="97"/>
      <c r="RF10" s="97"/>
      <c r="SK10" s="104"/>
      <c r="SL10" s="104"/>
      <c r="SM10" s="104"/>
      <c r="SN10" s="104"/>
      <c r="SO10" s="104"/>
      <c r="SP10" s="104"/>
      <c r="SQ10" s="104"/>
      <c r="SR10" s="104"/>
      <c r="TC10" s="97"/>
      <c r="TI10" s="100"/>
      <c r="TM10" s="97"/>
      <c r="TZ10" s="97"/>
      <c r="VE10" s="104"/>
      <c r="VF10" s="104"/>
      <c r="VG10" s="104"/>
      <c r="VH10" s="104"/>
      <c r="VI10" s="104"/>
      <c r="VJ10" s="104"/>
      <c r="VK10" s="104"/>
      <c r="VL10" s="104"/>
      <c r="VW10" s="97"/>
      <c r="WC10" s="100"/>
      <c r="WG10" s="97"/>
      <c r="WT10" s="97"/>
      <c r="XY10" s="104"/>
      <c r="XZ10" s="104"/>
      <c r="YA10" s="104"/>
      <c r="YB10" s="104"/>
      <c r="YC10" s="104"/>
      <c r="YD10" s="104"/>
      <c r="YE10" s="104"/>
      <c r="YF10" s="104"/>
      <c r="YQ10" s="97"/>
      <c r="YW10" s="100"/>
      <c r="ZA10" s="97"/>
      <c r="ZN10" s="97"/>
      <c r="AAS10" s="104"/>
      <c r="AAT10" s="104"/>
      <c r="AAU10" s="104"/>
      <c r="AAV10" s="104"/>
      <c r="AAW10" s="104"/>
      <c r="AAX10" s="104"/>
      <c r="AAY10" s="104"/>
      <c r="AAZ10" s="104"/>
      <c r="ABK10" s="97"/>
      <c r="ABQ10" s="100"/>
      <c r="ABU10" s="97"/>
      <c r="ACH10" s="97"/>
      <c r="ADM10" s="104"/>
      <c r="ADN10" s="104"/>
      <c r="ADO10" s="104"/>
      <c r="ADP10" s="104"/>
      <c r="ADQ10" s="104"/>
      <c r="ADR10" s="104"/>
      <c r="ADS10" s="104"/>
      <c r="ADT10" s="104"/>
      <c r="AEE10" s="97"/>
      <c r="AEK10" s="100"/>
      <c r="AEO10" s="97"/>
      <c r="AFB10" s="97"/>
      <c r="AGG10" s="104"/>
      <c r="AGH10" s="104"/>
      <c r="AGI10" s="104"/>
      <c r="AGJ10" s="104"/>
      <c r="AGK10" s="104"/>
      <c r="AGL10" s="104"/>
      <c r="AGM10" s="104"/>
      <c r="AGN10" s="104"/>
      <c r="AGY10" s="97"/>
      <c r="AHE10" s="100"/>
      <c r="AHI10" s="97"/>
      <c r="AHV10" s="97"/>
      <c r="AJA10" s="104"/>
      <c r="AJB10" s="104"/>
      <c r="AJC10" s="104"/>
      <c r="AJD10" s="104"/>
      <c r="AJE10" s="104"/>
      <c r="AJF10" s="104"/>
      <c r="AJG10" s="104"/>
      <c r="AJH10" s="104"/>
      <c r="AJS10" s="97"/>
      <c r="AJY10" s="100"/>
      <c r="AKC10" s="97"/>
      <c r="AKP10" s="97"/>
      <c r="ALU10" s="104"/>
      <c r="ALV10" s="104"/>
      <c r="ALW10" s="104"/>
      <c r="ALX10" s="104"/>
      <c r="ALY10" s="104"/>
      <c r="ALZ10" s="104"/>
      <c r="AMA10" s="104"/>
      <c r="AMB10" s="104"/>
      <c r="AMM10" s="97"/>
      <c r="AMS10" s="100"/>
      <c r="AMW10" s="97"/>
      <c r="ANJ10" s="97"/>
      <c r="AOO10" s="104"/>
      <c r="AOP10" s="104"/>
      <c r="AOQ10" s="104"/>
      <c r="AOR10" s="104"/>
      <c r="AOS10" s="104"/>
      <c r="AOT10" s="104"/>
      <c r="AOU10" s="104"/>
      <c r="AOV10" s="104"/>
      <c r="APG10" s="97"/>
      <c r="APM10" s="100"/>
      <c r="APQ10" s="97"/>
      <c r="AQD10" s="97"/>
      <c r="ARI10" s="104"/>
      <c r="ARJ10" s="104"/>
      <c r="ARK10" s="104"/>
      <c r="ARL10" s="104"/>
      <c r="ARM10" s="104"/>
      <c r="ARN10" s="104"/>
      <c r="ARO10" s="104"/>
      <c r="ARP10" s="104"/>
      <c r="ASA10" s="97"/>
      <c r="ASG10" s="100"/>
      <c r="ASK10" s="97"/>
      <c r="ASX10" s="97"/>
      <c r="AUC10" s="104"/>
      <c r="AUD10" s="104"/>
      <c r="AUE10" s="104"/>
      <c r="AUF10" s="104"/>
      <c r="AUG10" s="104"/>
      <c r="AUH10" s="104"/>
      <c r="AUI10" s="104"/>
      <c r="AUJ10" s="104"/>
      <c r="AUU10" s="97"/>
      <c r="AVA10" s="100"/>
      <c r="AVE10" s="97"/>
      <c r="AVR10" s="97"/>
      <c r="AWW10" s="104"/>
      <c r="AWX10" s="104"/>
      <c r="AWY10" s="104"/>
      <c r="AWZ10" s="104"/>
      <c r="AXA10" s="104"/>
      <c r="AXB10" s="104"/>
      <c r="AXC10" s="104"/>
      <c r="AXD10" s="104"/>
      <c r="AXO10" s="97"/>
      <c r="AXU10" s="100"/>
      <c r="AXY10" s="97"/>
      <c r="AYL10" s="97"/>
      <c r="AZQ10" s="104"/>
      <c r="AZR10" s="104"/>
      <c r="AZS10" s="104"/>
      <c r="AZT10" s="104"/>
      <c r="AZU10" s="104"/>
      <c r="AZV10" s="104"/>
      <c r="AZW10" s="104"/>
      <c r="AZX10" s="104"/>
      <c r="BAI10" s="97"/>
      <c r="BAO10" s="100"/>
      <c r="BAS10" s="97"/>
      <c r="BBF10" s="97"/>
      <c r="BCK10" s="104"/>
      <c r="BCL10" s="104"/>
      <c r="BCM10" s="104"/>
      <c r="BCN10" s="104"/>
      <c r="BCO10" s="104"/>
      <c r="BCP10" s="104"/>
      <c r="BCQ10" s="104"/>
      <c r="BCR10" s="104"/>
      <c r="BDC10" s="97"/>
      <c r="BDI10" s="100"/>
      <c r="BDM10" s="97"/>
      <c r="BDZ10" s="97"/>
      <c r="BFE10" s="104"/>
      <c r="BFF10" s="104"/>
      <c r="BFG10" s="104"/>
      <c r="BFH10" s="104"/>
      <c r="BFI10" s="104"/>
      <c r="BFJ10" s="104"/>
      <c r="BFK10" s="104"/>
      <c r="BFL10" s="104"/>
      <c r="BFW10" s="97"/>
      <c r="BGC10" s="100"/>
      <c r="BGG10" s="97"/>
      <c r="BGT10" s="97"/>
      <c r="BHY10" s="104"/>
      <c r="BHZ10" s="104"/>
      <c r="BIA10" s="104"/>
      <c r="BIB10" s="104"/>
      <c r="BIC10" s="104"/>
      <c r="BID10" s="104"/>
      <c r="BIE10" s="104"/>
      <c r="BIF10" s="104"/>
      <c r="BIQ10" s="97"/>
      <c r="BIW10" s="100"/>
      <c r="BJA10" s="97"/>
      <c r="BJN10" s="97"/>
      <c r="BKS10" s="104"/>
      <c r="BKT10" s="104"/>
      <c r="BKU10" s="104"/>
      <c r="BKV10" s="104"/>
      <c r="BKW10" s="104"/>
      <c r="BKX10" s="104"/>
      <c r="BKY10" s="104"/>
      <c r="BKZ10" s="104"/>
      <c r="BLK10" s="97"/>
      <c r="BLQ10" s="100"/>
      <c r="BLU10" s="97"/>
      <c r="BMH10" s="97"/>
      <c r="BNM10" s="104"/>
      <c r="BNN10" s="104"/>
      <c r="BNO10" s="104"/>
      <c r="BNP10" s="104"/>
      <c r="BNQ10" s="104"/>
      <c r="BNR10" s="104"/>
      <c r="BNS10" s="104"/>
      <c r="BNT10" s="104"/>
      <c r="BOE10" s="97"/>
      <c r="BOK10" s="100"/>
      <c r="BOO10" s="97"/>
      <c r="BPB10" s="97"/>
      <c r="BQG10" s="104"/>
      <c r="BQH10" s="104"/>
      <c r="BQI10" s="104"/>
      <c r="BQJ10" s="104"/>
      <c r="BQK10" s="104"/>
      <c r="BQL10" s="104"/>
      <c r="BQM10" s="104"/>
      <c r="BQN10" s="104"/>
      <c r="BQY10" s="97"/>
      <c r="BRE10" s="100"/>
      <c r="BRI10" s="97"/>
      <c r="BRV10" s="97"/>
      <c r="BTA10" s="104"/>
      <c r="BTB10" s="104"/>
      <c r="BTC10" s="104"/>
      <c r="BTD10" s="104"/>
      <c r="BTE10" s="104"/>
      <c r="BTF10" s="104"/>
      <c r="BTG10" s="104"/>
      <c r="BTH10" s="104"/>
      <c r="BTS10" s="97"/>
      <c r="BTY10" s="100"/>
      <c r="BUC10" s="97"/>
      <c r="BUP10" s="97"/>
      <c r="BVU10" s="104"/>
      <c r="BVV10" s="104"/>
      <c r="BVW10" s="104"/>
      <c r="BVX10" s="104"/>
      <c r="BVY10" s="104"/>
      <c r="BVZ10" s="104"/>
      <c r="BWA10" s="104"/>
      <c r="BWB10" s="104"/>
      <c r="BWM10" s="97"/>
      <c r="BWS10" s="100"/>
      <c r="BWW10" s="97"/>
      <c r="BXJ10" s="97"/>
      <c r="BYO10" s="104"/>
      <c r="BYP10" s="104"/>
      <c r="BYQ10" s="104"/>
      <c r="BYR10" s="104"/>
      <c r="BYS10" s="104"/>
      <c r="BYT10" s="104"/>
      <c r="BYU10" s="104"/>
      <c r="BYV10" s="104"/>
      <c r="BZG10" s="97"/>
      <c r="BZM10" s="100"/>
      <c r="BZQ10" s="97"/>
      <c r="CAD10" s="97"/>
      <c r="CBI10" s="104"/>
      <c r="CBJ10" s="104"/>
      <c r="CBK10" s="104"/>
      <c r="CBL10" s="104"/>
      <c r="CBM10" s="104"/>
      <c r="CBN10" s="104"/>
      <c r="CBO10" s="104"/>
      <c r="CBP10" s="104"/>
      <c r="CCA10" s="97"/>
      <c r="CCG10" s="100"/>
      <c r="CCK10" s="97"/>
      <c r="CCX10" s="97"/>
      <c r="CEC10" s="104"/>
      <c r="CED10" s="104"/>
      <c r="CEE10" s="104"/>
      <c r="CEF10" s="104"/>
      <c r="CEG10" s="104"/>
      <c r="CEH10" s="104"/>
      <c r="CEI10" s="104"/>
      <c r="CEJ10" s="104"/>
      <c r="CEU10" s="97"/>
      <c r="CFA10" s="100"/>
      <c r="CFE10" s="97"/>
      <c r="CFR10" s="97"/>
      <c r="CGW10" s="104"/>
      <c r="CGX10" s="104"/>
      <c r="CGY10" s="104"/>
      <c r="CGZ10" s="104"/>
      <c r="CHA10" s="104"/>
      <c r="CHB10" s="104"/>
      <c r="CHC10" s="104"/>
      <c r="CHD10" s="104"/>
      <c r="CHO10" s="97"/>
      <c r="CHU10" s="100"/>
      <c r="CHY10" s="97"/>
      <c r="CIL10" s="97"/>
      <c r="CJQ10" s="104"/>
      <c r="CJR10" s="104"/>
      <c r="CJS10" s="104"/>
      <c r="CJT10" s="104"/>
      <c r="CJU10" s="104"/>
      <c r="CJV10" s="104"/>
      <c r="CJW10" s="104"/>
      <c r="CJX10" s="104"/>
      <c r="CKI10" s="97"/>
      <c r="CKO10" s="100"/>
      <c r="CKS10" s="97"/>
      <c r="CLF10" s="97"/>
      <c r="CMK10" s="104"/>
      <c r="CML10" s="104"/>
      <c r="CMM10" s="104"/>
      <c r="CMN10" s="104"/>
      <c r="CMO10" s="104"/>
      <c r="CMP10" s="104"/>
      <c r="CMQ10" s="104"/>
      <c r="CMR10" s="104"/>
      <c r="CNC10" s="97"/>
      <c r="CNI10" s="100"/>
      <c r="CNM10" s="97"/>
      <c r="CNZ10" s="97"/>
      <c r="CPE10" s="104"/>
      <c r="CPF10" s="104"/>
      <c r="CPG10" s="104"/>
      <c r="CPH10" s="104"/>
      <c r="CPI10" s="104"/>
      <c r="CPJ10" s="104"/>
      <c r="CPK10" s="104"/>
      <c r="CPL10" s="104"/>
      <c r="CPW10" s="97"/>
      <c r="CQC10" s="100"/>
      <c r="CQG10" s="97"/>
      <c r="CQT10" s="97"/>
      <c r="CRY10" s="104"/>
      <c r="CRZ10" s="104"/>
      <c r="CSA10" s="104"/>
      <c r="CSB10" s="104"/>
      <c r="CSC10" s="104"/>
      <c r="CSD10" s="104"/>
      <c r="CSE10" s="104"/>
      <c r="CSF10" s="104"/>
      <c r="CSQ10" s="97"/>
      <c r="CSW10" s="100"/>
      <c r="CTA10" s="97"/>
      <c r="CTN10" s="97"/>
      <c r="CUS10" s="104"/>
      <c r="CUT10" s="104"/>
      <c r="CUU10" s="104"/>
      <c r="CUV10" s="104"/>
      <c r="CUW10" s="104"/>
      <c r="CUX10" s="104"/>
      <c r="CUY10" s="104"/>
      <c r="CUZ10" s="104"/>
      <c r="CVK10" s="97"/>
      <c r="CVQ10" s="100"/>
      <c r="CVU10" s="97"/>
      <c r="CWH10" s="97"/>
      <c r="CXM10" s="104"/>
      <c r="CXN10" s="104"/>
      <c r="CXO10" s="104"/>
      <c r="CXP10" s="104"/>
      <c r="CXQ10" s="104"/>
      <c r="CXR10" s="104"/>
      <c r="CXS10" s="104"/>
      <c r="CXT10" s="104"/>
      <c r="CYE10" s="97"/>
      <c r="CYK10" s="100"/>
      <c r="CYO10" s="97"/>
      <c r="CZB10" s="97"/>
      <c r="DAG10" s="104"/>
      <c r="DAH10" s="104"/>
      <c r="DAI10" s="104"/>
      <c r="DAJ10" s="104"/>
      <c r="DAK10" s="104"/>
      <c r="DAL10" s="104"/>
      <c r="DAM10" s="104"/>
      <c r="DAN10" s="104"/>
      <c r="DAY10" s="97"/>
      <c r="DBE10" s="100"/>
      <c r="DBI10" s="97"/>
      <c r="DBV10" s="97"/>
      <c r="DDA10" s="104"/>
      <c r="DDB10" s="104"/>
      <c r="DDC10" s="104"/>
      <c r="DDD10" s="104"/>
      <c r="DDE10" s="104"/>
      <c r="DDF10" s="104"/>
      <c r="DDG10" s="104"/>
      <c r="DDH10" s="104"/>
      <c r="DDS10" s="97"/>
      <c r="DDY10" s="100"/>
      <c r="DEC10" s="97"/>
      <c r="DEP10" s="97"/>
      <c r="DFU10" s="104"/>
      <c r="DFV10" s="104"/>
      <c r="DFW10" s="104"/>
      <c r="DFX10" s="104"/>
      <c r="DFY10" s="104"/>
      <c r="DFZ10" s="104"/>
      <c r="DGA10" s="104"/>
      <c r="DGB10" s="104"/>
      <c r="DGM10" s="97"/>
      <c r="DGS10" s="100"/>
      <c r="DGW10" s="97"/>
      <c r="DHJ10" s="97"/>
      <c r="DIO10" s="104"/>
      <c r="DIP10" s="104"/>
      <c r="DIQ10" s="104"/>
      <c r="DIR10" s="104"/>
      <c r="DIS10" s="104"/>
      <c r="DIT10" s="104"/>
      <c r="DIU10" s="104"/>
      <c r="DIV10" s="104"/>
      <c r="DJG10" s="97"/>
      <c r="DJM10" s="100"/>
      <c r="DJQ10" s="97"/>
      <c r="DKD10" s="97"/>
      <c r="DLI10" s="104"/>
      <c r="DLJ10" s="104"/>
      <c r="DLK10" s="104"/>
      <c r="DLL10" s="104"/>
      <c r="DLM10" s="104"/>
      <c r="DLN10" s="104"/>
      <c r="DLO10" s="104"/>
      <c r="DLP10" s="104"/>
      <c r="DMA10" s="97"/>
      <c r="DMG10" s="100"/>
      <c r="DMK10" s="97"/>
      <c r="DMX10" s="97"/>
      <c r="DOC10" s="104"/>
      <c r="DOD10" s="104"/>
      <c r="DOE10" s="104"/>
      <c r="DOF10" s="104"/>
      <c r="DOG10" s="104"/>
      <c r="DOH10" s="104"/>
      <c r="DOI10" s="104"/>
      <c r="DOJ10" s="104"/>
      <c r="DOU10" s="97"/>
      <c r="DPA10" s="100"/>
      <c r="DPE10" s="97"/>
      <c r="DPR10" s="97"/>
      <c r="DQW10" s="104"/>
      <c r="DQX10" s="104"/>
      <c r="DQY10" s="104"/>
      <c r="DQZ10" s="104"/>
      <c r="DRA10" s="104"/>
      <c r="DRB10" s="104"/>
      <c r="DRC10" s="104"/>
      <c r="DRD10" s="104"/>
      <c r="DRO10" s="97"/>
      <c r="DRU10" s="100"/>
      <c r="DRY10" s="97"/>
      <c r="DSL10" s="97"/>
      <c r="DTQ10" s="104"/>
      <c r="DTR10" s="104"/>
      <c r="DTS10" s="104"/>
      <c r="DTT10" s="104"/>
      <c r="DTU10" s="104"/>
      <c r="DTV10" s="104"/>
      <c r="DTW10" s="104"/>
      <c r="DTX10" s="104"/>
      <c r="DUI10" s="97"/>
      <c r="DUO10" s="100"/>
      <c r="DUS10" s="97"/>
      <c r="DVF10" s="97"/>
      <c r="DWK10" s="104"/>
      <c r="DWL10" s="104"/>
      <c r="DWM10" s="104"/>
      <c r="DWN10" s="104"/>
      <c r="DWO10" s="104"/>
      <c r="DWP10" s="104"/>
      <c r="DWQ10" s="104"/>
      <c r="DWR10" s="104"/>
      <c r="DXC10" s="97"/>
      <c r="DXI10" s="100"/>
      <c r="DXM10" s="97"/>
      <c r="DXZ10" s="97"/>
      <c r="DZE10" s="104"/>
      <c r="DZF10" s="104"/>
      <c r="DZG10" s="104"/>
      <c r="DZH10" s="104"/>
      <c r="DZI10" s="104"/>
      <c r="DZJ10" s="104"/>
      <c r="DZK10" s="104"/>
      <c r="DZL10" s="104"/>
      <c r="DZW10" s="97"/>
      <c r="EAC10" s="100"/>
      <c r="EAG10" s="97"/>
      <c r="EAT10" s="97"/>
      <c r="EBY10" s="104"/>
      <c r="EBZ10" s="104"/>
      <c r="ECA10" s="104"/>
      <c r="ECB10" s="104"/>
      <c r="ECC10" s="104"/>
      <c r="ECD10" s="104"/>
      <c r="ECE10" s="104"/>
      <c r="ECF10" s="104"/>
      <c r="ECQ10" s="97"/>
      <c r="ECW10" s="100"/>
      <c r="EDA10" s="97"/>
      <c r="EDN10" s="97"/>
      <c r="EES10" s="104"/>
      <c r="EET10" s="104"/>
      <c r="EEU10" s="104"/>
      <c r="EEV10" s="104"/>
      <c r="EEW10" s="104"/>
      <c r="EEX10" s="104"/>
      <c r="EEY10" s="104"/>
      <c r="EEZ10" s="104"/>
      <c r="EFK10" s="97"/>
      <c r="EFQ10" s="100"/>
      <c r="EFU10" s="97"/>
      <c r="EGH10" s="97"/>
      <c r="EHM10" s="104"/>
      <c r="EHN10" s="104"/>
      <c r="EHO10" s="104"/>
      <c r="EHP10" s="104"/>
      <c r="EHQ10" s="104"/>
      <c r="EHR10" s="104"/>
      <c r="EHS10" s="104"/>
      <c r="EHT10" s="104"/>
      <c r="EIE10" s="97"/>
      <c r="EIK10" s="100"/>
      <c r="EIO10" s="97"/>
      <c r="EJB10" s="97"/>
      <c r="EKG10" s="104"/>
      <c r="EKH10" s="104"/>
      <c r="EKI10" s="104"/>
      <c r="EKJ10" s="104"/>
      <c r="EKK10" s="104"/>
      <c r="EKL10" s="104"/>
      <c r="EKM10" s="104"/>
      <c r="EKN10" s="104"/>
      <c r="EKY10" s="97"/>
      <c r="ELE10" s="100"/>
      <c r="ELI10" s="97"/>
      <c r="ELV10" s="97"/>
      <c r="ENA10" s="104"/>
      <c r="ENB10" s="104"/>
      <c r="ENC10" s="104"/>
      <c r="END10" s="104"/>
      <c r="ENE10" s="104"/>
      <c r="ENF10" s="104"/>
      <c r="ENG10" s="104"/>
      <c r="ENH10" s="104"/>
      <c r="ENS10" s="97"/>
      <c r="ENY10" s="100"/>
      <c r="EOC10" s="97"/>
      <c r="EOP10" s="97"/>
      <c r="EPU10" s="104"/>
      <c r="EPV10" s="104"/>
      <c r="EPW10" s="104"/>
      <c r="EPX10" s="104"/>
      <c r="EPY10" s="104"/>
      <c r="EPZ10" s="104"/>
      <c r="EQA10" s="104"/>
      <c r="EQB10" s="104"/>
      <c r="EQM10" s="97"/>
      <c r="EQS10" s="100"/>
      <c r="EQW10" s="97"/>
      <c r="ERJ10" s="97"/>
      <c r="ESO10" s="104"/>
      <c r="ESP10" s="104"/>
      <c r="ESQ10" s="104"/>
      <c r="ESR10" s="104"/>
      <c r="ESS10" s="104"/>
      <c r="EST10" s="104"/>
      <c r="ESU10" s="104"/>
      <c r="ESV10" s="104"/>
      <c r="ETG10" s="97"/>
      <c r="ETM10" s="100"/>
      <c r="ETQ10" s="97"/>
      <c r="EUD10" s="97"/>
      <c r="EVI10" s="104"/>
      <c r="EVJ10" s="104"/>
      <c r="EVK10" s="104"/>
      <c r="EVL10" s="104"/>
      <c r="EVM10" s="104"/>
      <c r="EVN10" s="104"/>
      <c r="EVO10" s="104"/>
      <c r="EVP10" s="104"/>
      <c r="EWA10" s="97"/>
      <c r="EWG10" s="100"/>
      <c r="EWK10" s="97"/>
      <c r="EWX10" s="97"/>
      <c r="EYC10" s="104"/>
      <c r="EYD10" s="104"/>
      <c r="EYE10" s="104"/>
      <c r="EYF10" s="104"/>
      <c r="EYG10" s="104"/>
      <c r="EYH10" s="104"/>
      <c r="EYI10" s="104"/>
      <c r="EYJ10" s="104"/>
      <c r="EYU10" s="97"/>
      <c r="EZA10" s="100"/>
      <c r="EZE10" s="97"/>
      <c r="EZR10" s="97"/>
      <c r="FAW10" s="104"/>
      <c r="FAX10" s="104"/>
      <c r="FAY10" s="104"/>
      <c r="FAZ10" s="104"/>
      <c r="FBA10" s="104"/>
      <c r="FBB10" s="104"/>
      <c r="FBC10" s="104"/>
      <c r="FBD10" s="104"/>
      <c r="FBO10" s="97"/>
      <c r="FBU10" s="100"/>
      <c r="FBY10" s="97"/>
      <c r="FCL10" s="97"/>
      <c r="FDQ10" s="104"/>
      <c r="FDR10" s="104"/>
      <c r="FDS10" s="104"/>
      <c r="FDT10" s="104"/>
      <c r="FDU10" s="104"/>
      <c r="FDV10" s="104"/>
      <c r="FDW10" s="104"/>
      <c r="FDX10" s="104"/>
      <c r="FEI10" s="97"/>
      <c r="FEO10" s="100"/>
      <c r="FES10" s="97"/>
      <c r="FFF10" s="97"/>
      <c r="FGK10" s="104"/>
      <c r="FGL10" s="104"/>
      <c r="FGM10" s="104"/>
      <c r="FGN10" s="104"/>
      <c r="FGO10" s="104"/>
      <c r="FGP10" s="104"/>
      <c r="FGQ10" s="104"/>
      <c r="FGR10" s="104"/>
      <c r="FHC10" s="97"/>
      <c r="FHI10" s="100"/>
      <c r="FHM10" s="97"/>
      <c r="FHZ10" s="97"/>
      <c r="FJE10" s="104"/>
      <c r="FJF10" s="104"/>
      <c r="FJG10" s="104"/>
      <c r="FJH10" s="104"/>
      <c r="FJI10" s="104"/>
      <c r="FJJ10" s="104"/>
      <c r="FJK10" s="104"/>
      <c r="FJL10" s="104"/>
      <c r="FJW10" s="97"/>
      <c r="FKC10" s="100"/>
      <c r="FKG10" s="97"/>
      <c r="FKT10" s="97"/>
      <c r="FLY10" s="104"/>
      <c r="FLZ10" s="104"/>
      <c r="FMA10" s="104"/>
      <c r="FMB10" s="104"/>
      <c r="FMC10" s="104"/>
      <c r="FMD10" s="104"/>
      <c r="FME10" s="104"/>
      <c r="FMF10" s="104"/>
      <c r="FMQ10" s="97"/>
      <c r="FMW10" s="100"/>
      <c r="FNA10" s="97"/>
      <c r="FNN10" s="97"/>
      <c r="FOS10" s="104"/>
      <c r="FOT10" s="104"/>
      <c r="FOU10" s="104"/>
      <c r="FOV10" s="104"/>
      <c r="FOW10" s="104"/>
      <c r="FOX10" s="104"/>
      <c r="FOY10" s="104"/>
      <c r="FOZ10" s="104"/>
      <c r="FPK10" s="97"/>
      <c r="FPQ10" s="100"/>
      <c r="FPU10" s="97"/>
      <c r="FQH10" s="97"/>
      <c r="FRM10" s="104"/>
      <c r="FRN10" s="104"/>
      <c r="FRO10" s="104"/>
      <c r="FRP10" s="104"/>
      <c r="FRQ10" s="104"/>
      <c r="FRR10" s="104"/>
      <c r="FRS10" s="104"/>
      <c r="FRT10" s="104"/>
      <c r="FSE10" s="97"/>
      <c r="FSK10" s="100"/>
      <c r="FSO10" s="97"/>
      <c r="FTB10" s="97"/>
      <c r="FUG10" s="104"/>
      <c r="FUH10" s="104"/>
      <c r="FUI10" s="104"/>
      <c r="FUJ10" s="104"/>
      <c r="FUK10" s="104"/>
      <c r="FUL10" s="104"/>
      <c r="FUM10" s="104"/>
      <c r="FUN10" s="104"/>
      <c r="FUY10" s="97"/>
      <c r="FVE10" s="100"/>
      <c r="FVI10" s="97"/>
      <c r="FVV10" s="97"/>
      <c r="FXA10" s="104"/>
      <c r="FXB10" s="104"/>
      <c r="FXC10" s="104"/>
      <c r="FXD10" s="104"/>
      <c r="FXE10" s="104"/>
      <c r="FXF10" s="104"/>
      <c r="FXG10" s="104"/>
      <c r="FXH10" s="104"/>
      <c r="FXS10" s="97"/>
      <c r="FXY10" s="100"/>
      <c r="FYC10" s="97"/>
      <c r="FYP10" s="97"/>
      <c r="FZU10" s="104"/>
      <c r="FZV10" s="104"/>
      <c r="FZW10" s="104"/>
      <c r="FZX10" s="104"/>
      <c r="FZY10" s="104"/>
      <c r="FZZ10" s="104"/>
      <c r="GAA10" s="104"/>
      <c r="GAB10" s="104"/>
      <c r="GAM10" s="97"/>
      <c r="GAS10" s="100"/>
      <c r="GAW10" s="97"/>
      <c r="GBJ10" s="97"/>
      <c r="GCO10" s="104"/>
      <c r="GCP10" s="104"/>
      <c r="GCQ10" s="104"/>
      <c r="GCR10" s="104"/>
      <c r="GCS10" s="104"/>
      <c r="GCT10" s="104"/>
      <c r="GCU10" s="104"/>
      <c r="GCV10" s="104"/>
      <c r="GDG10" s="97"/>
      <c r="GDM10" s="100"/>
      <c r="GDQ10" s="97"/>
      <c r="GED10" s="97"/>
      <c r="GFI10" s="104"/>
      <c r="GFJ10" s="104"/>
      <c r="GFK10" s="104"/>
      <c r="GFL10" s="104"/>
      <c r="GFM10" s="104"/>
      <c r="GFN10" s="104"/>
      <c r="GFO10" s="104"/>
      <c r="GFP10" s="104"/>
      <c r="GGA10" s="97"/>
      <c r="GGG10" s="100"/>
      <c r="GGK10" s="97"/>
      <c r="GGX10" s="97"/>
      <c r="GIC10" s="104"/>
      <c r="GID10" s="104"/>
      <c r="GIE10" s="104"/>
      <c r="GIF10" s="104"/>
      <c r="GIG10" s="104"/>
      <c r="GIH10" s="104"/>
      <c r="GII10" s="104"/>
      <c r="GIJ10" s="104"/>
      <c r="GIU10" s="97"/>
      <c r="GJA10" s="100"/>
      <c r="GJE10" s="97"/>
      <c r="GJR10" s="97"/>
      <c r="GKW10" s="104"/>
      <c r="GKX10" s="104"/>
      <c r="GKY10" s="104"/>
      <c r="GKZ10" s="104"/>
      <c r="GLA10" s="104"/>
      <c r="GLB10" s="104"/>
      <c r="GLC10" s="104"/>
      <c r="GLD10" s="104"/>
      <c r="GLO10" s="97"/>
      <c r="GLU10" s="100"/>
      <c r="GLY10" s="97"/>
      <c r="GML10" s="97"/>
      <c r="GNQ10" s="104"/>
      <c r="GNR10" s="104"/>
      <c r="GNS10" s="104"/>
      <c r="GNT10" s="104"/>
      <c r="GNU10" s="104"/>
      <c r="GNV10" s="104"/>
      <c r="GNW10" s="104"/>
      <c r="GNX10" s="104"/>
      <c r="GOI10" s="97"/>
      <c r="GOO10" s="100"/>
      <c r="GOS10" s="97"/>
      <c r="GPF10" s="97"/>
      <c r="GQK10" s="104"/>
      <c r="GQL10" s="104"/>
      <c r="GQM10" s="104"/>
      <c r="GQN10" s="104"/>
      <c r="GQO10" s="104"/>
      <c r="GQP10" s="104"/>
      <c r="GQQ10" s="104"/>
      <c r="GQR10" s="104"/>
      <c r="GRC10" s="97"/>
      <c r="GRI10" s="100"/>
      <c r="GRM10" s="97"/>
      <c r="GRZ10" s="97"/>
      <c r="GTE10" s="104"/>
      <c r="GTF10" s="104"/>
      <c r="GTG10" s="104"/>
      <c r="GTH10" s="104"/>
      <c r="GTI10" s="104"/>
      <c r="GTJ10" s="104"/>
      <c r="GTK10" s="104"/>
      <c r="GTL10" s="104"/>
      <c r="GTW10" s="97"/>
      <c r="GUC10" s="100"/>
      <c r="GUG10" s="97"/>
      <c r="GUT10" s="97"/>
      <c r="GVY10" s="104"/>
      <c r="GVZ10" s="104"/>
      <c r="GWA10" s="104"/>
      <c r="GWB10" s="104"/>
      <c r="GWC10" s="104"/>
      <c r="GWD10" s="104"/>
      <c r="GWE10" s="104"/>
      <c r="GWF10" s="104"/>
      <c r="GWQ10" s="97"/>
      <c r="GWW10" s="100"/>
      <c r="GXA10" s="97"/>
      <c r="GXN10" s="97"/>
      <c r="GYS10" s="104"/>
      <c r="GYT10" s="104"/>
      <c r="GYU10" s="104"/>
      <c r="GYV10" s="104"/>
      <c r="GYW10" s="104"/>
      <c r="GYX10" s="104"/>
      <c r="GYY10" s="104"/>
      <c r="GYZ10" s="104"/>
      <c r="GZK10" s="97"/>
      <c r="GZQ10" s="100"/>
      <c r="GZU10" s="97"/>
      <c r="HAH10" s="97"/>
      <c r="HBM10" s="104"/>
      <c r="HBN10" s="104"/>
      <c r="HBO10" s="104"/>
      <c r="HBP10" s="104"/>
      <c r="HBQ10" s="104"/>
      <c r="HBR10" s="104"/>
      <c r="HBS10" s="104"/>
      <c r="HBT10" s="104"/>
      <c r="HCE10" s="97"/>
      <c r="HCK10" s="100"/>
      <c r="HCO10" s="97"/>
      <c r="HDB10" s="97"/>
      <c r="HEG10" s="104"/>
      <c r="HEH10" s="104"/>
      <c r="HEI10" s="104"/>
      <c r="HEJ10" s="104"/>
      <c r="HEK10" s="104"/>
      <c r="HEL10" s="104"/>
      <c r="HEM10" s="104"/>
      <c r="HEN10" s="104"/>
      <c r="HEY10" s="97"/>
      <c r="HFE10" s="100"/>
      <c r="HFI10" s="97"/>
      <c r="HFV10" s="97"/>
      <c r="HHA10" s="104"/>
      <c r="HHB10" s="104"/>
      <c r="HHC10" s="104"/>
      <c r="HHD10" s="104"/>
      <c r="HHE10" s="104"/>
      <c r="HHF10" s="104"/>
      <c r="HHG10" s="104"/>
      <c r="HHH10" s="104"/>
      <c r="HHS10" s="97"/>
      <c r="HHY10" s="100"/>
      <c r="HIC10" s="97"/>
      <c r="HIP10" s="97"/>
      <c r="HJU10" s="104"/>
      <c r="HJV10" s="104"/>
      <c r="HJW10" s="104"/>
      <c r="HJX10" s="104"/>
      <c r="HJY10" s="104"/>
      <c r="HJZ10" s="104"/>
      <c r="HKA10" s="104"/>
      <c r="HKB10" s="104"/>
      <c r="HKM10" s="97"/>
      <c r="HKS10" s="100"/>
      <c r="HKW10" s="97"/>
      <c r="HLJ10" s="97"/>
      <c r="HMO10" s="104"/>
      <c r="HMP10" s="104"/>
      <c r="HMQ10" s="104"/>
      <c r="HMR10" s="104"/>
      <c r="HMS10" s="104"/>
      <c r="HMT10" s="104"/>
      <c r="HMU10" s="104"/>
      <c r="HMV10" s="104"/>
      <c r="HNG10" s="97"/>
      <c r="HNM10" s="100"/>
      <c r="HNQ10" s="97"/>
      <c r="HOD10" s="97"/>
      <c r="HPI10" s="104"/>
      <c r="HPJ10" s="104"/>
      <c r="HPK10" s="104"/>
      <c r="HPL10" s="104"/>
      <c r="HPM10" s="104"/>
      <c r="HPN10" s="104"/>
      <c r="HPO10" s="104"/>
      <c r="HPP10" s="104"/>
      <c r="HQA10" s="97"/>
      <c r="HQG10" s="100"/>
      <c r="HQK10" s="97"/>
      <c r="HQX10" s="97"/>
      <c r="HSC10" s="104"/>
      <c r="HSD10" s="104"/>
      <c r="HSE10" s="104"/>
      <c r="HSF10" s="104"/>
      <c r="HSG10" s="104"/>
      <c r="HSH10" s="104"/>
      <c r="HSI10" s="104"/>
      <c r="HSJ10" s="104"/>
      <c r="HSU10" s="97"/>
      <c r="HTA10" s="100"/>
      <c r="HTE10" s="97"/>
      <c r="HTR10" s="97"/>
      <c r="HUW10" s="104"/>
      <c r="HUX10" s="104"/>
      <c r="HUY10" s="104"/>
      <c r="HUZ10" s="104"/>
      <c r="HVA10" s="104"/>
      <c r="HVB10" s="104"/>
      <c r="HVC10" s="104"/>
      <c r="HVD10" s="104"/>
      <c r="HVO10" s="97"/>
      <c r="HVU10" s="100"/>
      <c r="HVY10" s="97"/>
      <c r="HWL10" s="97"/>
      <c r="HXQ10" s="104"/>
      <c r="HXR10" s="104"/>
      <c r="HXS10" s="104"/>
      <c r="HXT10" s="104"/>
      <c r="HXU10" s="104"/>
      <c r="HXV10" s="104"/>
      <c r="HXW10" s="104"/>
      <c r="HXX10" s="104"/>
      <c r="HYI10" s="97"/>
      <c r="HYO10" s="100"/>
      <c r="HYS10" s="97"/>
      <c r="HZF10" s="97"/>
      <c r="IAK10" s="104"/>
      <c r="IAL10" s="104"/>
      <c r="IAM10" s="104"/>
      <c r="IAN10" s="104"/>
      <c r="IAO10" s="104"/>
      <c r="IAP10" s="104"/>
      <c r="IAQ10" s="104"/>
      <c r="IAR10" s="104"/>
      <c r="IBC10" s="97"/>
      <c r="IBI10" s="100"/>
      <c r="IBM10" s="97"/>
      <c r="IBZ10" s="97"/>
      <c r="IDE10" s="104"/>
      <c r="IDF10" s="104"/>
      <c r="IDG10" s="104"/>
      <c r="IDH10" s="104"/>
      <c r="IDI10" s="104"/>
      <c r="IDJ10" s="104"/>
      <c r="IDK10" s="104"/>
      <c r="IDL10" s="104"/>
      <c r="IDW10" s="97"/>
      <c r="IEC10" s="100"/>
      <c r="IEG10" s="97"/>
      <c r="IET10" s="97"/>
      <c r="IFY10" s="104"/>
      <c r="IFZ10" s="104"/>
      <c r="IGA10" s="104"/>
      <c r="IGB10" s="104"/>
      <c r="IGC10" s="104"/>
      <c r="IGD10" s="104"/>
      <c r="IGE10" s="104"/>
      <c r="IGF10" s="104"/>
      <c r="IGQ10" s="97"/>
      <c r="IGW10" s="100"/>
      <c r="IHA10" s="97"/>
      <c r="IHN10" s="97"/>
      <c r="IIS10" s="104"/>
      <c r="IIT10" s="104"/>
      <c r="IIU10" s="104"/>
      <c r="IIV10" s="104"/>
      <c r="IIW10" s="104"/>
      <c r="IIX10" s="104"/>
      <c r="IIY10" s="104"/>
      <c r="IIZ10" s="104"/>
      <c r="IJK10" s="97"/>
      <c r="IJQ10" s="100"/>
      <c r="IJU10" s="97"/>
      <c r="IKH10" s="97"/>
      <c r="ILM10" s="104"/>
      <c r="ILN10" s="104"/>
      <c r="ILO10" s="104"/>
      <c r="ILP10" s="104"/>
      <c r="ILQ10" s="104"/>
      <c r="ILR10" s="104"/>
      <c r="ILS10" s="104"/>
      <c r="ILT10" s="104"/>
      <c r="IME10" s="97"/>
      <c r="IMK10" s="100"/>
      <c r="IMO10" s="97"/>
      <c r="INB10" s="97"/>
      <c r="IOG10" s="104"/>
      <c r="IOH10" s="104"/>
      <c r="IOI10" s="104"/>
      <c r="IOJ10" s="104"/>
      <c r="IOK10" s="104"/>
      <c r="IOL10" s="104"/>
      <c r="IOM10" s="104"/>
      <c r="ION10" s="104"/>
      <c r="IOY10" s="97"/>
      <c r="IPE10" s="100"/>
      <c r="IPI10" s="97"/>
      <c r="IPV10" s="97"/>
      <c r="IRA10" s="104"/>
      <c r="IRB10" s="104"/>
      <c r="IRC10" s="104"/>
      <c r="IRD10" s="104"/>
      <c r="IRE10" s="104"/>
      <c r="IRF10" s="104"/>
      <c r="IRG10" s="104"/>
      <c r="IRH10" s="104"/>
      <c r="IRS10" s="97"/>
      <c r="IRY10" s="100"/>
      <c r="ISC10" s="97"/>
      <c r="ISP10" s="97"/>
      <c r="ITU10" s="104"/>
      <c r="ITV10" s="104"/>
      <c r="ITW10" s="104"/>
      <c r="ITX10" s="104"/>
      <c r="ITY10" s="104"/>
      <c r="ITZ10" s="104"/>
      <c r="IUA10" s="104"/>
      <c r="IUB10" s="104"/>
      <c r="IUM10" s="97"/>
      <c r="IUS10" s="100"/>
      <c r="IUW10" s="97"/>
      <c r="IVJ10" s="97"/>
      <c r="IWO10" s="104"/>
      <c r="IWP10" s="104"/>
      <c r="IWQ10" s="104"/>
      <c r="IWR10" s="104"/>
      <c r="IWS10" s="104"/>
      <c r="IWT10" s="104"/>
      <c r="IWU10" s="104"/>
      <c r="IWV10" s="104"/>
      <c r="IXG10" s="97"/>
      <c r="IXM10" s="100"/>
      <c r="IXQ10" s="97"/>
      <c r="IYD10" s="97"/>
      <c r="IZI10" s="104"/>
      <c r="IZJ10" s="104"/>
      <c r="IZK10" s="104"/>
      <c r="IZL10" s="104"/>
      <c r="IZM10" s="104"/>
      <c r="IZN10" s="104"/>
      <c r="IZO10" s="104"/>
      <c r="IZP10" s="104"/>
      <c r="JAA10" s="97"/>
      <c r="JAG10" s="100"/>
      <c r="JAK10" s="97"/>
      <c r="JAX10" s="97"/>
      <c r="JCC10" s="104"/>
      <c r="JCD10" s="104"/>
      <c r="JCE10" s="104"/>
      <c r="JCF10" s="104"/>
      <c r="JCG10" s="104"/>
      <c r="JCH10" s="104"/>
      <c r="JCI10" s="104"/>
      <c r="JCJ10" s="104"/>
      <c r="JCU10" s="97"/>
      <c r="JDA10" s="100"/>
      <c r="JDE10" s="97"/>
      <c r="JDR10" s="97"/>
      <c r="JEW10" s="104"/>
      <c r="JEX10" s="104"/>
      <c r="JEY10" s="104"/>
      <c r="JEZ10" s="104"/>
      <c r="JFA10" s="104"/>
      <c r="JFB10" s="104"/>
      <c r="JFC10" s="104"/>
      <c r="JFD10" s="104"/>
      <c r="JFO10" s="97"/>
      <c r="JFU10" s="100"/>
      <c r="JFY10" s="97"/>
      <c r="JGL10" s="97"/>
      <c r="JHQ10" s="104"/>
      <c r="JHR10" s="104"/>
      <c r="JHS10" s="104"/>
      <c r="JHT10" s="104"/>
      <c r="JHU10" s="104"/>
      <c r="JHV10" s="104"/>
      <c r="JHW10" s="104"/>
      <c r="JHX10" s="104"/>
      <c r="JII10" s="97"/>
      <c r="JIO10" s="100"/>
      <c r="JIS10" s="97"/>
      <c r="JJF10" s="97"/>
      <c r="JKK10" s="104"/>
      <c r="JKL10" s="104"/>
      <c r="JKM10" s="104"/>
      <c r="JKN10" s="104"/>
      <c r="JKO10" s="104"/>
      <c r="JKP10" s="104"/>
      <c r="JKQ10" s="104"/>
      <c r="JKR10" s="104"/>
      <c r="JLC10" s="97"/>
      <c r="JLI10" s="100"/>
      <c r="JLM10" s="97"/>
      <c r="JLZ10" s="97"/>
      <c r="JNE10" s="104"/>
      <c r="JNF10" s="104"/>
      <c r="JNG10" s="104"/>
      <c r="JNH10" s="104"/>
      <c r="JNI10" s="104"/>
      <c r="JNJ10" s="104"/>
      <c r="JNK10" s="104"/>
      <c r="JNL10" s="104"/>
      <c r="JNW10" s="97"/>
      <c r="JOC10" s="100"/>
      <c r="JOG10" s="97"/>
      <c r="JOT10" s="97"/>
      <c r="JPY10" s="104"/>
      <c r="JPZ10" s="104"/>
      <c r="JQA10" s="104"/>
      <c r="JQB10" s="104"/>
      <c r="JQC10" s="104"/>
      <c r="JQD10" s="104"/>
      <c r="JQE10" s="104"/>
      <c r="JQF10" s="104"/>
      <c r="JQQ10" s="97"/>
      <c r="JQW10" s="100"/>
      <c r="JRA10" s="97"/>
      <c r="JRN10" s="97"/>
      <c r="JSS10" s="104"/>
      <c r="JST10" s="104"/>
      <c r="JSU10" s="104"/>
      <c r="JSV10" s="104"/>
      <c r="JSW10" s="104"/>
      <c r="JSX10" s="104"/>
      <c r="JSY10" s="104"/>
      <c r="JSZ10" s="104"/>
      <c r="JTK10" s="97"/>
      <c r="JTQ10" s="100"/>
      <c r="JTU10" s="97"/>
      <c r="JUH10" s="97"/>
      <c r="JUQ10" s="96">
        <v>7</v>
      </c>
      <c r="JUR10" s="96" t="str">
        <f>IF(AND('Dummy Table1'!JSV20&lt;&gt;"",'Dummy Table1'!JSX20&lt;&gt;""),IF('Dummy Table1'!JSV20&gt;'Dummy Table1'!JSX20,'Dummy Table1'!JST20,""),"")</f>
        <v/>
      </c>
      <c r="JUS10" s="96" t="str">
        <f>IF(AND('Dummy Table1'!JSV20&lt;&gt;"",'Dummy Table1'!JSX20&lt;&gt;""),IF('Dummy Table1'!JSV20='Dummy Table1'!JSX20,'Dummy Table1'!JST20,""),"")</f>
        <v>Mexico</v>
      </c>
      <c r="JUT10" s="96" t="str">
        <f>IF(AND('Dummy Table1'!JSV20&lt;&gt;"",'Dummy Table1'!JSX20&lt;&gt;""),IF('Dummy Table1'!JSV20&gt;'Dummy Table1'!JSX20,'Dummy Table1'!JSZ20,""),"")</f>
        <v/>
      </c>
      <c r="JUU10" s="96">
        <f>IF(AND('Dummy Table1'!JSV20&lt;&gt;"",'Dummy Table1'!JSX20&lt;&gt;""),'Dummy Table1'!JSV20,0)</f>
        <v>0</v>
      </c>
      <c r="JUV10" s="96" t="str">
        <f>IF(AND('Dummy Table1'!JSV20&lt;&gt;"",'Dummy Table1'!JSX20&lt;&gt;""),IF('Dummy Table1'!JSV20&lt;'Dummy Table1'!JSX20,'Dummy Table1'!JSZ20,""),"")</f>
        <v/>
      </c>
      <c r="JUW10" s="96" t="str">
        <f>IF(AND('Dummy Table1'!JSV20&lt;&gt;"",'Dummy Table1'!JSX20&lt;&gt;""),IF('Dummy Table1'!JSV20='Dummy Table1'!JSX20,'Dummy Table1'!JSZ20,""),"")</f>
        <v>Germany</v>
      </c>
      <c r="JUX10" s="96" t="str">
        <f>IF(AND('Dummy Table1'!JSV20&lt;&gt;"",'Dummy Table1'!JSX20&lt;&gt;""),IF('Dummy Table1'!JSV20&lt;'Dummy Table1'!JSX20,'Dummy Table1'!JST20,""),"")</f>
        <v/>
      </c>
      <c r="JUY10" s="96">
        <f>IF(AND('Dummy Table1'!JSV20&lt;&gt;"",'Dummy Table1'!JSX20&lt;&gt;""),'Dummy Table1'!JSX20,0)</f>
        <v>0</v>
      </c>
      <c r="JUZ10" s="96">
        <v>1</v>
      </c>
      <c r="JVA10" s="96" t="str">
        <f t="shared" si="43"/>
        <v/>
      </c>
      <c r="JVB10" s="96" t="str">
        <f t="shared" si="44"/>
        <v>Mexico</v>
      </c>
      <c r="JVC10" s="96" t="str">
        <f t="shared" si="45"/>
        <v/>
      </c>
      <c r="JVD10" s="96" t="str">
        <f t="shared" si="46"/>
        <v/>
      </c>
      <c r="JVE10" s="96" t="str">
        <f t="shared" si="47"/>
        <v>Germany</v>
      </c>
      <c r="JVF10" s="96" t="str">
        <f t="shared" si="48"/>
        <v/>
      </c>
      <c r="JVG10" s="96">
        <v>8</v>
      </c>
      <c r="JVH10" s="96" t="str">
        <f>'Dummy Table1'!JST21</f>
        <v>Nigeria</v>
      </c>
      <c r="JVI10" s="96">
        <f>IF(AND('Dummy Table1'!JSV21&lt;&gt;"",'Dummy Table1'!JSX21&lt;&gt;""),'Dummy Table1'!JSV21,"")</f>
        <v>0</v>
      </c>
      <c r="JVJ10" s="96">
        <f>IF(AND('Dummy Table1'!JSX21&lt;&gt;"",'Dummy Table1'!JSV21&lt;&gt;""),'Dummy Table1'!JSX21,"")</f>
        <v>0</v>
      </c>
      <c r="JVK10" s="96" t="str">
        <f>'Dummy Table1'!JSZ21</f>
        <v>Japan</v>
      </c>
    </row>
    <row r="11" spans="1:5120 5123:8131" x14ac:dyDescent="0.2">
      <c r="A11" s="105"/>
      <c r="B11" s="105"/>
      <c r="C11" s="105"/>
      <c r="D11" s="105"/>
      <c r="E11" s="106"/>
      <c r="F11" s="105"/>
      <c r="G11" s="105"/>
      <c r="H11" s="105"/>
      <c r="K11" s="96">
        <f>U11+V11+W11+X11</f>
        <v>1</v>
      </c>
      <c r="L11" s="96" t="str">
        <f>'Dummy Table1'!B16</f>
        <v>Brazil</v>
      </c>
      <c r="M11" s="96">
        <f>SUMIF(AZ$4:AZ$60,L11,BH$4:BH$60)+SUMIF(BD$4:BD$60,L11,BH$4:BH$60)</f>
        <v>0</v>
      </c>
      <c r="N11" s="96">
        <f>SUMIF(BA$4:BA$60,L11,BH$4:BH$60)+SUMIF(BE$4:BE$60,L11,BH$4:BH$60)</f>
        <v>0</v>
      </c>
      <c r="O11" s="96">
        <f>SUMIF(BB$4:BB$60,L11,BH$4:BH$60)+SUMIF(BF$4:BF$60,L11,BH$4:BH$60)</f>
        <v>0</v>
      </c>
      <c r="P11" s="96">
        <f>SUMIF($BP$3:$BP$60,L11,$BQ$3:$BQ$60)+SUMIF($BS$3:$BS$60,L11,$BR$3:$BR$60)</f>
        <v>0</v>
      </c>
      <c r="Q11" s="96">
        <f>SUMIF($BS$3:$BS$60,L11,$BQ$3:$BQ$60)+SUMIF($BP$3:$BP$60,L11,$BR$3:$BR$60)</f>
        <v>0</v>
      </c>
      <c r="R11" s="96">
        <f>P11-Q11+100</f>
        <v>100</v>
      </c>
      <c r="S11" s="97">
        <f>M11*3+N11</f>
        <v>0</v>
      </c>
      <c r="T11" s="96">
        <v>1</v>
      </c>
      <c r="U11" s="96">
        <f>RANK(S11,S$11:S$14)</f>
        <v>1</v>
      </c>
      <c r="V11" s="96">
        <f>SUMPRODUCT((S$11:S$14=S11)*(R$11:R$14&gt;R11))</f>
        <v>0</v>
      </c>
      <c r="W11" s="96">
        <f>SUMPRODUCT((S$11:S$14=S11)*(R$11:R$14=R11)*(P$11:P$14&gt;P11))</f>
        <v>0</v>
      </c>
      <c r="X11" s="96">
        <f>SUMPRODUCT((S$11:S$14=S11)*(R$11:R$14=R11)*(P$11:P$14=P11)*(T$11:T$14&lt;T11))</f>
        <v>0</v>
      </c>
      <c r="Y11" s="100">
        <f>IF(SUM(AQ11:AS14)=0,IF(COUNTIF(AT11:AT14,0)&gt;1,1,AT11+1),AH11)</f>
        <v>1</v>
      </c>
      <c r="Z11" s="96" t="str">
        <f>VLOOKUP(1,K$11:L$14,2,FALSE)</f>
        <v>Brazil</v>
      </c>
      <c r="AA11" s="96">
        <f>SUMIF(L$4:L$60,Z11,P$4:P$60)</f>
        <v>0</v>
      </c>
      <c r="AB11" s="96">
        <f>SUMIF(L$4:L$60,Z11,R$4:R$60)</f>
        <v>100</v>
      </c>
      <c r="AC11" s="97">
        <f>SUMIF($L$4:$L$60,$Z11,S$4:S$60)</f>
        <v>0</v>
      </c>
      <c r="AD11" s="96">
        <f>SUMIF($L$4:$L$60,$Z11,K$4:K$60)</f>
        <v>1</v>
      </c>
      <c r="AE11" s="96">
        <f t="shared" ref="AE11:AF14" si="62">SUMIF($L$4:$L$60,$Z11,V$4:V$60)</f>
        <v>0</v>
      </c>
      <c r="AF11" s="96">
        <f t="shared" si="62"/>
        <v>0</v>
      </c>
      <c r="AG11" s="96">
        <f>SUMIF($L$4:$L$60,$Z11,T$4:T$60)</f>
        <v>1</v>
      </c>
      <c r="AH11" s="96">
        <f>IF(AI11=0,AD11,AD11+AQ11+AR11+AS11)</f>
        <v>1</v>
      </c>
      <c r="AI11" s="96" t="str">
        <f>IF(AND(AC11=AC12,AB11=AB12,AA11=AA12),Z11,0)</f>
        <v>Brazil</v>
      </c>
      <c r="AJ11" s="96">
        <f>SUMIF($BI$4:$BI$60,$AI11,$BH$4:$BH$60)+SUMIF($BL$4:$BL$60,$AI11,$BH$4:$BH$60)</f>
        <v>0</v>
      </c>
      <c r="AK11" s="96">
        <f>SUMIF($BJ$4:$BJ$60,$AI11,$BH$4:$BH$60)+SUMIF($BM$4:$BM$60,$AI11,$BH$4:$BH$60)</f>
        <v>0</v>
      </c>
      <c r="AL11" s="96">
        <f>SUMIF($BK$4:$BK$60,$AI11,$BH$4:$BH$60)+SUMIF($BN$4:$BN$60,$AI11,$BH$4:$BH$60)</f>
        <v>0</v>
      </c>
      <c r="AM11" s="96">
        <f>SUMIF(BI$4:BI$60,AI11,BC$4:BC$60)+SUMIF(BL$4:BL$60,AI11,BG$4:BG$60)+SUMIF(BJ$4:BJ$60,AI11,BC$4:BC$60)+SUMIF(BM$4:BM$60,AI11,BG$4:BG$60)</f>
        <v>0</v>
      </c>
      <c r="AN11" s="96">
        <f>SUMIF(BK$4:BK$60,AI11,BC$4:BC$60)+SUMIF(BN$4:BN$60,AI11,BG$4:BG$60)+SUMIF(BJ$4:BJ$60,AI11,BC$4:BC$60)+SUMIF(BM$4:BM$60,AI11,BG$4:BG$60)</f>
        <v>0</v>
      </c>
      <c r="AO11" s="96">
        <f>AM11-AN11+100</f>
        <v>100</v>
      </c>
      <c r="AP11" s="97">
        <f>IF(AI11&lt;&gt;0,AJ11*3+AK11,"")</f>
        <v>0</v>
      </c>
      <c r="AQ11" s="96">
        <f>IF(AI11&lt;&gt;0,RANK(AP11,AP$11:AP$14)-1,5)</f>
        <v>0</v>
      </c>
      <c r="AR11" s="96">
        <f>IF(AI11&lt;&gt;0,SUMPRODUCT((AP$11:AP$14=AP11)*(AO$11:AO$14&gt;AO11)),5)</f>
        <v>0</v>
      </c>
      <c r="AS11" s="96">
        <f>IF(AI11&lt;&gt;0,SUMPRODUCT((AP$11:AP$14=AP11)*(AO$11:AO$14=AO11)*(AM$11:AM$14&gt;AM11)),5)</f>
        <v>0</v>
      </c>
      <c r="AT11" s="96">
        <f>IF(AI11&lt;&gt;0,SUMPRODUCT(($AP11:$AP14=AP11)*($AO11:$AO14=AO11)*($AM11:$AM14=AM11)*($AU11:$AU14&lt;AU11)),5)</f>
        <v>0</v>
      </c>
      <c r="AU11" s="96">
        <v>0</v>
      </c>
      <c r="AV11" s="96">
        <f>IF(AI11&lt;&gt;0,IF(SUM(AQ11:AS11)=SUM(AQ12:AS12),1,0),0)</f>
        <v>1</v>
      </c>
      <c r="AW11" s="96">
        <f>IF(AX11&lt;&gt;0,1,0)</f>
        <v>1</v>
      </c>
      <c r="AX11" s="96" t="str">
        <f>IF(AV11=1,AI11,0)</f>
        <v>Brazil</v>
      </c>
      <c r="AY11" s="96">
        <v>8</v>
      </c>
      <c r="AZ11" s="96" t="str">
        <f>IF(AND('Dummy Table1'!D21&lt;&gt;"",'Dummy Table1'!F21&lt;&gt;""),IF('Dummy Table1'!D21&gt;'Dummy Table1'!F21,'Dummy Table1'!B21,""),"")</f>
        <v/>
      </c>
      <c r="BA11" s="96" t="str">
        <f>IF(AND('Dummy Table1'!D21&lt;&gt;"",'Dummy Table1'!F21&lt;&gt;""),IF('Dummy Table1'!D21='Dummy Table1'!F21,'Dummy Table1'!B21,""),"")</f>
        <v/>
      </c>
      <c r="BB11" s="96" t="str">
        <f>IF(AND('Dummy Table1'!D21&lt;&gt;"",'Dummy Table1'!F21&lt;&gt;""),IF('Dummy Table1'!D21&gt;'Dummy Table1'!F21,'Dummy Table1'!H21,""),"")</f>
        <v/>
      </c>
      <c r="BC11" s="96">
        <f>IF(AND('Dummy Table1'!D21&lt;&gt;"",'Dummy Table1'!F21&lt;&gt;""),'Dummy Table1'!D21,0)</f>
        <v>0</v>
      </c>
      <c r="BD11" s="96" t="str">
        <f>IF(AND('Dummy Table1'!D21&lt;&gt;"",'Dummy Table1'!F21&lt;&gt;""),IF('Dummy Table1'!D21&lt;'Dummy Table1'!F21,'Dummy Table1'!H21,""),"")</f>
        <v/>
      </c>
      <c r="BE11" s="96" t="str">
        <f>IF(AND('Dummy Table1'!D21&lt;&gt;"",'Dummy Table1'!F21&lt;&gt;""),IF('Dummy Table1'!D21='Dummy Table1'!F21,'Dummy Table1'!H21,""),"")</f>
        <v/>
      </c>
      <c r="BF11" s="96" t="str">
        <f>IF(AND('Dummy Table1'!D21&lt;&gt;"",'Dummy Table1'!F21&lt;&gt;""),IF('Dummy Table1'!D21&lt;'Dummy Table1'!F21,'Dummy Table1'!B21,""),"")</f>
        <v/>
      </c>
      <c r="BG11" s="96">
        <f>IF(AND('Dummy Table1'!D21&lt;&gt;"",'Dummy Table1'!F21&lt;&gt;""),'Dummy Table1'!F21,0)</f>
        <v>0</v>
      </c>
      <c r="BH11" s="96">
        <v>1</v>
      </c>
      <c r="BI11" s="96" t="str">
        <f t="shared" si="1"/>
        <v/>
      </c>
      <c r="BJ11" s="96" t="str">
        <f t="shared" si="2"/>
        <v/>
      </c>
      <c r="BK11" s="96" t="str">
        <f t="shared" si="3"/>
        <v/>
      </c>
      <c r="BL11" s="96" t="str">
        <f t="shared" si="4"/>
        <v/>
      </c>
      <c r="BM11" s="96" t="str">
        <f t="shared" si="5"/>
        <v/>
      </c>
      <c r="BN11" s="96" t="str">
        <f t="shared" si="6"/>
        <v/>
      </c>
      <c r="BO11" s="96">
        <v>9</v>
      </c>
      <c r="BP11" s="96" t="str">
        <f>'Dummy Table1'!B22</f>
        <v>Sweden</v>
      </c>
      <c r="BQ11" s="96" t="str">
        <f>IF(AND('Dummy Table1'!D22&lt;&gt;"",'Dummy Table1'!F22&lt;&gt;""),'Dummy Table1'!D22,"")</f>
        <v/>
      </c>
      <c r="BR11" s="96" t="str">
        <f>IF(AND('Dummy Table1'!F22&lt;&gt;"",'Dummy Table1'!D22&lt;&gt;""),'Dummy Table1'!F22,"")</f>
        <v/>
      </c>
      <c r="BS11" s="96" t="str">
        <f>'Dummy Table1'!H22</f>
        <v>Nigeria</v>
      </c>
      <c r="BU11" s="105"/>
      <c r="BV11" s="105"/>
      <c r="BW11" s="105"/>
      <c r="BX11" s="105"/>
      <c r="BY11" s="106"/>
      <c r="BZ11" s="105"/>
      <c r="CA11" s="105"/>
      <c r="CB11" s="105"/>
      <c r="CM11" s="97"/>
      <c r="CS11" s="100"/>
      <c r="CW11" s="97"/>
      <c r="DJ11" s="97"/>
      <c r="EO11" s="105"/>
      <c r="EP11" s="105"/>
      <c r="EQ11" s="105"/>
      <c r="ER11" s="105"/>
      <c r="ES11" s="106"/>
      <c r="ET11" s="105"/>
      <c r="EU11" s="105"/>
      <c r="EV11" s="105"/>
      <c r="FG11" s="97"/>
      <c r="FM11" s="100"/>
      <c r="FQ11" s="97"/>
      <c r="GD11" s="97"/>
      <c r="HI11" s="105"/>
      <c r="HJ11" s="105"/>
      <c r="HK11" s="105"/>
      <c r="HL11" s="105"/>
      <c r="HM11" s="106"/>
      <c r="HN11" s="105"/>
      <c r="HO11" s="105"/>
      <c r="HP11" s="105"/>
      <c r="IA11" s="97"/>
      <c r="IG11" s="100"/>
      <c r="IK11" s="97"/>
      <c r="IX11" s="97"/>
      <c r="KC11" s="105"/>
      <c r="KD11" s="105"/>
      <c r="KE11" s="105"/>
      <c r="KF11" s="105"/>
      <c r="KG11" s="106"/>
      <c r="KH11" s="105"/>
      <c r="KI11" s="105"/>
      <c r="KJ11" s="105"/>
      <c r="KU11" s="97"/>
      <c r="LA11" s="100"/>
      <c r="LE11" s="97"/>
      <c r="LR11" s="97"/>
      <c r="MW11" s="105"/>
      <c r="MX11" s="105"/>
      <c r="MY11" s="105"/>
      <c r="MZ11" s="105"/>
      <c r="NA11" s="106"/>
      <c r="NB11" s="105"/>
      <c r="NC11" s="105"/>
      <c r="ND11" s="105"/>
      <c r="NO11" s="97"/>
      <c r="NU11" s="100"/>
      <c r="NY11" s="97"/>
      <c r="OL11" s="97"/>
      <c r="PQ11" s="105"/>
      <c r="PR11" s="105"/>
      <c r="PS11" s="105"/>
      <c r="PT11" s="105"/>
      <c r="PU11" s="106"/>
      <c r="PV11" s="105"/>
      <c r="PW11" s="105"/>
      <c r="PX11" s="105"/>
      <c r="QI11" s="97"/>
      <c r="QO11" s="100"/>
      <c r="QS11" s="97"/>
      <c r="RF11" s="97"/>
      <c r="SK11" s="105"/>
      <c r="SL11" s="105"/>
      <c r="SM11" s="105"/>
      <c r="SN11" s="105"/>
      <c r="SO11" s="106"/>
      <c r="SP11" s="105"/>
      <c r="SQ11" s="105"/>
      <c r="SR11" s="105"/>
      <c r="TC11" s="97"/>
      <c r="TI11" s="100"/>
      <c r="TM11" s="97"/>
      <c r="TZ11" s="97"/>
      <c r="VE11" s="105"/>
      <c r="VF11" s="105"/>
      <c r="VG11" s="105"/>
      <c r="VH11" s="105"/>
      <c r="VI11" s="106"/>
      <c r="VJ11" s="105"/>
      <c r="VK11" s="105"/>
      <c r="VL11" s="105"/>
      <c r="VW11" s="97"/>
      <c r="WC11" s="100"/>
      <c r="WG11" s="97"/>
      <c r="WT11" s="97"/>
      <c r="XY11" s="105"/>
      <c r="XZ11" s="105"/>
      <c r="YA11" s="105"/>
      <c r="YB11" s="105"/>
      <c r="YC11" s="106"/>
      <c r="YD11" s="105"/>
      <c r="YE11" s="105"/>
      <c r="YF11" s="105"/>
      <c r="YQ11" s="97"/>
      <c r="YW11" s="100"/>
      <c r="ZA11" s="97"/>
      <c r="ZN11" s="97"/>
      <c r="AAS11" s="105"/>
      <c r="AAT11" s="105"/>
      <c r="AAU11" s="105"/>
      <c r="AAV11" s="105"/>
      <c r="AAW11" s="106"/>
      <c r="AAX11" s="105"/>
      <c r="AAY11" s="105"/>
      <c r="AAZ11" s="105"/>
      <c r="ABK11" s="97"/>
      <c r="ABQ11" s="100"/>
      <c r="ABU11" s="97"/>
      <c r="ACH11" s="97"/>
      <c r="ADM11" s="105"/>
      <c r="ADN11" s="105"/>
      <c r="ADO11" s="105"/>
      <c r="ADP11" s="105"/>
      <c r="ADQ11" s="106"/>
      <c r="ADR11" s="105"/>
      <c r="ADS11" s="105"/>
      <c r="ADT11" s="105"/>
      <c r="AEE11" s="97"/>
      <c r="AEK11" s="100"/>
      <c r="AEO11" s="97"/>
      <c r="AFB11" s="97"/>
      <c r="AGG11" s="105"/>
      <c r="AGH11" s="105"/>
      <c r="AGI11" s="105"/>
      <c r="AGJ11" s="105"/>
      <c r="AGK11" s="106"/>
      <c r="AGL11" s="105"/>
      <c r="AGM11" s="105"/>
      <c r="AGN11" s="105"/>
      <c r="AGY11" s="97"/>
      <c r="AHE11" s="100"/>
      <c r="AHI11" s="97"/>
      <c r="AHV11" s="97"/>
      <c r="AJA11" s="105"/>
      <c r="AJB11" s="105"/>
      <c r="AJC11" s="105"/>
      <c r="AJD11" s="105"/>
      <c r="AJE11" s="106"/>
      <c r="AJF11" s="105"/>
      <c r="AJG11" s="105"/>
      <c r="AJH11" s="105"/>
      <c r="AJS11" s="97"/>
      <c r="AJY11" s="100"/>
      <c r="AKC11" s="97"/>
      <c r="AKP11" s="97"/>
      <c r="ALU11" s="105"/>
      <c r="ALV11" s="105"/>
      <c r="ALW11" s="105"/>
      <c r="ALX11" s="105"/>
      <c r="ALY11" s="106"/>
      <c r="ALZ11" s="105"/>
      <c r="AMA11" s="105"/>
      <c r="AMB11" s="105"/>
      <c r="AMM11" s="97"/>
      <c r="AMS11" s="100"/>
      <c r="AMW11" s="97"/>
      <c r="ANJ11" s="97"/>
      <c r="AOO11" s="105"/>
      <c r="AOP11" s="105"/>
      <c r="AOQ11" s="105"/>
      <c r="AOR11" s="105"/>
      <c r="AOS11" s="106"/>
      <c r="AOT11" s="105"/>
      <c r="AOU11" s="105"/>
      <c r="AOV11" s="105"/>
      <c r="APG11" s="97"/>
      <c r="APM11" s="100"/>
      <c r="APQ11" s="97"/>
      <c r="AQD11" s="97"/>
      <c r="ARI11" s="105"/>
      <c r="ARJ11" s="105"/>
      <c r="ARK11" s="105"/>
      <c r="ARL11" s="105"/>
      <c r="ARM11" s="106"/>
      <c r="ARN11" s="105"/>
      <c r="ARO11" s="105"/>
      <c r="ARP11" s="105"/>
      <c r="ASA11" s="97"/>
      <c r="ASG11" s="100"/>
      <c r="ASK11" s="97"/>
      <c r="ASX11" s="97"/>
      <c r="AUC11" s="105"/>
      <c r="AUD11" s="105"/>
      <c r="AUE11" s="105"/>
      <c r="AUF11" s="105"/>
      <c r="AUG11" s="106"/>
      <c r="AUH11" s="105"/>
      <c r="AUI11" s="105"/>
      <c r="AUJ11" s="105"/>
      <c r="AUU11" s="97"/>
      <c r="AVA11" s="100"/>
      <c r="AVE11" s="97"/>
      <c r="AVR11" s="97"/>
      <c r="AWW11" s="105"/>
      <c r="AWX11" s="105"/>
      <c r="AWY11" s="105"/>
      <c r="AWZ11" s="105"/>
      <c r="AXA11" s="106"/>
      <c r="AXB11" s="105"/>
      <c r="AXC11" s="105"/>
      <c r="AXD11" s="105"/>
      <c r="AXO11" s="97"/>
      <c r="AXU11" s="100"/>
      <c r="AXY11" s="97"/>
      <c r="AYL11" s="97"/>
      <c r="AZQ11" s="105"/>
      <c r="AZR11" s="105"/>
      <c r="AZS11" s="105"/>
      <c r="AZT11" s="105"/>
      <c r="AZU11" s="106"/>
      <c r="AZV11" s="105"/>
      <c r="AZW11" s="105"/>
      <c r="AZX11" s="105"/>
      <c r="BAI11" s="97"/>
      <c r="BAO11" s="100"/>
      <c r="BAS11" s="97"/>
      <c r="BBF11" s="97"/>
      <c r="BCK11" s="105"/>
      <c r="BCL11" s="105"/>
      <c r="BCM11" s="105"/>
      <c r="BCN11" s="105"/>
      <c r="BCO11" s="106"/>
      <c r="BCP11" s="105"/>
      <c r="BCQ11" s="105"/>
      <c r="BCR11" s="105"/>
      <c r="BDC11" s="97"/>
      <c r="BDI11" s="100"/>
      <c r="BDM11" s="97"/>
      <c r="BDZ11" s="97"/>
      <c r="BFE11" s="105"/>
      <c r="BFF11" s="105"/>
      <c r="BFG11" s="105"/>
      <c r="BFH11" s="105"/>
      <c r="BFI11" s="106"/>
      <c r="BFJ11" s="105"/>
      <c r="BFK11" s="105"/>
      <c r="BFL11" s="105"/>
      <c r="BFW11" s="97"/>
      <c r="BGC11" s="100"/>
      <c r="BGG11" s="97"/>
      <c r="BGT11" s="97"/>
      <c r="BHY11" s="105"/>
      <c r="BHZ11" s="105"/>
      <c r="BIA11" s="105"/>
      <c r="BIB11" s="105"/>
      <c r="BIC11" s="106"/>
      <c r="BID11" s="105"/>
      <c r="BIE11" s="105"/>
      <c r="BIF11" s="105"/>
      <c r="BIQ11" s="97"/>
      <c r="BIW11" s="100"/>
      <c r="BJA11" s="97"/>
      <c r="BJN11" s="97"/>
      <c r="BKS11" s="105"/>
      <c r="BKT11" s="105"/>
      <c r="BKU11" s="105"/>
      <c r="BKV11" s="105"/>
      <c r="BKW11" s="106"/>
      <c r="BKX11" s="105"/>
      <c r="BKY11" s="105"/>
      <c r="BKZ11" s="105"/>
      <c r="BLK11" s="97"/>
      <c r="BLQ11" s="100"/>
      <c r="BLU11" s="97"/>
      <c r="BMH11" s="97"/>
      <c r="BNM11" s="105"/>
      <c r="BNN11" s="105"/>
      <c r="BNO11" s="105"/>
      <c r="BNP11" s="105"/>
      <c r="BNQ11" s="106"/>
      <c r="BNR11" s="105"/>
      <c r="BNS11" s="105"/>
      <c r="BNT11" s="105"/>
      <c r="BOE11" s="97"/>
      <c r="BOK11" s="100"/>
      <c r="BOO11" s="97"/>
      <c r="BPB11" s="97"/>
      <c r="BQG11" s="105"/>
      <c r="BQH11" s="105"/>
      <c r="BQI11" s="105"/>
      <c r="BQJ11" s="105"/>
      <c r="BQK11" s="106"/>
      <c r="BQL11" s="105"/>
      <c r="BQM11" s="105"/>
      <c r="BQN11" s="105"/>
      <c r="BQY11" s="97"/>
      <c r="BRE11" s="100"/>
      <c r="BRI11" s="97"/>
      <c r="BRV11" s="97"/>
      <c r="BTA11" s="105"/>
      <c r="BTB11" s="105"/>
      <c r="BTC11" s="105"/>
      <c r="BTD11" s="105"/>
      <c r="BTE11" s="106"/>
      <c r="BTF11" s="105"/>
      <c r="BTG11" s="105"/>
      <c r="BTH11" s="105"/>
      <c r="BTS11" s="97"/>
      <c r="BTY11" s="100"/>
      <c r="BUC11" s="97"/>
      <c r="BUP11" s="97"/>
      <c r="BVU11" s="105"/>
      <c r="BVV11" s="105"/>
      <c r="BVW11" s="105"/>
      <c r="BVX11" s="105"/>
      <c r="BVY11" s="106"/>
      <c r="BVZ11" s="105"/>
      <c r="BWA11" s="105"/>
      <c r="BWB11" s="105"/>
      <c r="BWM11" s="97"/>
      <c r="BWS11" s="100"/>
      <c r="BWW11" s="97"/>
      <c r="BXJ11" s="97"/>
      <c r="BYO11" s="105"/>
      <c r="BYP11" s="105"/>
      <c r="BYQ11" s="105"/>
      <c r="BYR11" s="105"/>
      <c r="BYS11" s="106"/>
      <c r="BYT11" s="105"/>
      <c r="BYU11" s="105"/>
      <c r="BYV11" s="105"/>
      <c r="BZG11" s="97"/>
      <c r="BZM11" s="100"/>
      <c r="BZQ11" s="97"/>
      <c r="CAD11" s="97"/>
      <c r="CBI11" s="105"/>
      <c r="CBJ11" s="105"/>
      <c r="CBK11" s="105"/>
      <c r="CBL11" s="105"/>
      <c r="CBM11" s="106"/>
      <c r="CBN11" s="105"/>
      <c r="CBO11" s="105"/>
      <c r="CBP11" s="105"/>
      <c r="CCA11" s="97"/>
      <c r="CCG11" s="100"/>
      <c r="CCK11" s="97"/>
      <c r="CCX11" s="97"/>
      <c r="CEC11" s="105"/>
      <c r="CED11" s="105"/>
      <c r="CEE11" s="105"/>
      <c r="CEF11" s="105"/>
      <c r="CEG11" s="106"/>
      <c r="CEH11" s="105"/>
      <c r="CEI11" s="105"/>
      <c r="CEJ11" s="105"/>
      <c r="CEU11" s="97"/>
      <c r="CFA11" s="100"/>
      <c r="CFE11" s="97"/>
      <c r="CFR11" s="97"/>
      <c r="CGW11" s="105"/>
      <c r="CGX11" s="105"/>
      <c r="CGY11" s="105"/>
      <c r="CGZ11" s="105"/>
      <c r="CHA11" s="106"/>
      <c r="CHB11" s="105"/>
      <c r="CHC11" s="105"/>
      <c r="CHD11" s="105"/>
      <c r="CHO11" s="97"/>
      <c r="CHU11" s="100"/>
      <c r="CHY11" s="97"/>
      <c r="CIL11" s="97"/>
      <c r="CJQ11" s="105"/>
      <c r="CJR11" s="105"/>
      <c r="CJS11" s="105"/>
      <c r="CJT11" s="105"/>
      <c r="CJU11" s="106"/>
      <c r="CJV11" s="105"/>
      <c r="CJW11" s="105"/>
      <c r="CJX11" s="105"/>
      <c r="CKI11" s="97"/>
      <c r="CKO11" s="100"/>
      <c r="CKS11" s="97"/>
      <c r="CLF11" s="97"/>
      <c r="CMK11" s="105"/>
      <c r="CML11" s="105"/>
      <c r="CMM11" s="105"/>
      <c r="CMN11" s="105"/>
      <c r="CMO11" s="106"/>
      <c r="CMP11" s="105"/>
      <c r="CMQ11" s="105"/>
      <c r="CMR11" s="105"/>
      <c r="CNC11" s="97"/>
      <c r="CNI11" s="100"/>
      <c r="CNM11" s="97"/>
      <c r="CNZ11" s="97"/>
      <c r="CPE11" s="105"/>
      <c r="CPF11" s="105"/>
      <c r="CPG11" s="105"/>
      <c r="CPH11" s="105"/>
      <c r="CPI11" s="106"/>
      <c r="CPJ11" s="105"/>
      <c r="CPK11" s="105"/>
      <c r="CPL11" s="105"/>
      <c r="CPW11" s="97"/>
      <c r="CQC11" s="100"/>
      <c r="CQG11" s="97"/>
      <c r="CQT11" s="97"/>
      <c r="CRY11" s="105"/>
      <c r="CRZ11" s="105"/>
      <c r="CSA11" s="105"/>
      <c r="CSB11" s="105"/>
      <c r="CSC11" s="106"/>
      <c r="CSD11" s="105"/>
      <c r="CSE11" s="105"/>
      <c r="CSF11" s="105"/>
      <c r="CSQ11" s="97"/>
      <c r="CSW11" s="100"/>
      <c r="CTA11" s="97"/>
      <c r="CTN11" s="97"/>
      <c r="CUS11" s="105"/>
      <c r="CUT11" s="105"/>
      <c r="CUU11" s="105"/>
      <c r="CUV11" s="105"/>
      <c r="CUW11" s="106"/>
      <c r="CUX11" s="105"/>
      <c r="CUY11" s="105"/>
      <c r="CUZ11" s="105"/>
      <c r="CVK11" s="97"/>
      <c r="CVQ11" s="100"/>
      <c r="CVU11" s="97"/>
      <c r="CWH11" s="97"/>
      <c r="CXM11" s="105"/>
      <c r="CXN11" s="105"/>
      <c r="CXO11" s="105"/>
      <c r="CXP11" s="105"/>
      <c r="CXQ11" s="106"/>
      <c r="CXR11" s="105"/>
      <c r="CXS11" s="105"/>
      <c r="CXT11" s="105"/>
      <c r="CYE11" s="97"/>
      <c r="CYK11" s="100"/>
      <c r="CYO11" s="97"/>
      <c r="CZB11" s="97"/>
      <c r="DAG11" s="105"/>
      <c r="DAH11" s="105"/>
      <c r="DAI11" s="105"/>
      <c r="DAJ11" s="105"/>
      <c r="DAK11" s="106"/>
      <c r="DAL11" s="105"/>
      <c r="DAM11" s="105"/>
      <c r="DAN11" s="105"/>
      <c r="DAY11" s="97"/>
      <c r="DBE11" s="100"/>
      <c r="DBI11" s="97"/>
      <c r="DBV11" s="97"/>
      <c r="DDA11" s="105"/>
      <c r="DDB11" s="105"/>
      <c r="DDC11" s="105"/>
      <c r="DDD11" s="105"/>
      <c r="DDE11" s="106"/>
      <c r="DDF11" s="105"/>
      <c r="DDG11" s="105"/>
      <c r="DDH11" s="105"/>
      <c r="DDS11" s="97"/>
      <c r="DDY11" s="100"/>
      <c r="DEC11" s="97"/>
      <c r="DEP11" s="97"/>
      <c r="DFU11" s="105"/>
      <c r="DFV11" s="105"/>
      <c r="DFW11" s="105"/>
      <c r="DFX11" s="105"/>
      <c r="DFY11" s="106"/>
      <c r="DFZ11" s="105"/>
      <c r="DGA11" s="105"/>
      <c r="DGB11" s="105"/>
      <c r="DGM11" s="97"/>
      <c r="DGS11" s="100"/>
      <c r="DGW11" s="97"/>
      <c r="DHJ11" s="97"/>
      <c r="DIO11" s="105"/>
      <c r="DIP11" s="105"/>
      <c r="DIQ11" s="105"/>
      <c r="DIR11" s="105"/>
      <c r="DIS11" s="106"/>
      <c r="DIT11" s="105"/>
      <c r="DIU11" s="105"/>
      <c r="DIV11" s="105"/>
      <c r="DJG11" s="97"/>
      <c r="DJM11" s="100"/>
      <c r="DJQ11" s="97"/>
      <c r="DKD11" s="97"/>
      <c r="DLI11" s="105"/>
      <c r="DLJ11" s="105"/>
      <c r="DLK11" s="105"/>
      <c r="DLL11" s="105"/>
      <c r="DLM11" s="106"/>
      <c r="DLN11" s="105"/>
      <c r="DLO11" s="105"/>
      <c r="DLP11" s="105"/>
      <c r="DMA11" s="97"/>
      <c r="DMG11" s="100"/>
      <c r="DMK11" s="97"/>
      <c r="DMX11" s="97"/>
      <c r="DOC11" s="105"/>
      <c r="DOD11" s="105"/>
      <c r="DOE11" s="105"/>
      <c r="DOF11" s="105"/>
      <c r="DOG11" s="106"/>
      <c r="DOH11" s="105"/>
      <c r="DOI11" s="105"/>
      <c r="DOJ11" s="105"/>
      <c r="DOU11" s="97"/>
      <c r="DPA11" s="100"/>
      <c r="DPE11" s="97"/>
      <c r="DPR11" s="97"/>
      <c r="DQW11" s="105"/>
      <c r="DQX11" s="105"/>
      <c r="DQY11" s="105"/>
      <c r="DQZ11" s="105"/>
      <c r="DRA11" s="106"/>
      <c r="DRB11" s="105"/>
      <c r="DRC11" s="105"/>
      <c r="DRD11" s="105"/>
      <c r="DRO11" s="97"/>
      <c r="DRU11" s="100"/>
      <c r="DRY11" s="97"/>
      <c r="DSL11" s="97"/>
      <c r="DTQ11" s="105"/>
      <c r="DTR11" s="105"/>
      <c r="DTS11" s="105"/>
      <c r="DTT11" s="105"/>
      <c r="DTU11" s="106"/>
      <c r="DTV11" s="105"/>
      <c r="DTW11" s="105"/>
      <c r="DTX11" s="105"/>
      <c r="DUI11" s="97"/>
      <c r="DUO11" s="100"/>
      <c r="DUS11" s="97"/>
      <c r="DVF11" s="97"/>
      <c r="DWK11" s="105"/>
      <c r="DWL11" s="105"/>
      <c r="DWM11" s="105"/>
      <c r="DWN11" s="105"/>
      <c r="DWO11" s="106"/>
      <c r="DWP11" s="105"/>
      <c r="DWQ11" s="105"/>
      <c r="DWR11" s="105"/>
      <c r="DXC11" s="97"/>
      <c r="DXI11" s="100"/>
      <c r="DXM11" s="97"/>
      <c r="DXZ11" s="97"/>
      <c r="DZE11" s="105"/>
      <c r="DZF11" s="105"/>
      <c r="DZG11" s="105"/>
      <c r="DZH11" s="105"/>
      <c r="DZI11" s="106"/>
      <c r="DZJ11" s="105"/>
      <c r="DZK11" s="105"/>
      <c r="DZL11" s="105"/>
      <c r="DZW11" s="97"/>
      <c r="EAC11" s="100"/>
      <c r="EAG11" s="97"/>
      <c r="EAT11" s="97"/>
      <c r="EBY11" s="105"/>
      <c r="EBZ11" s="105"/>
      <c r="ECA11" s="105"/>
      <c r="ECB11" s="105"/>
      <c r="ECC11" s="106"/>
      <c r="ECD11" s="105"/>
      <c r="ECE11" s="105"/>
      <c r="ECF11" s="105"/>
      <c r="ECQ11" s="97"/>
      <c r="ECW11" s="100"/>
      <c r="EDA11" s="97"/>
      <c r="EDN11" s="97"/>
      <c r="EES11" s="105"/>
      <c r="EET11" s="105"/>
      <c r="EEU11" s="105"/>
      <c r="EEV11" s="105"/>
      <c r="EEW11" s="106"/>
      <c r="EEX11" s="105"/>
      <c r="EEY11" s="105"/>
      <c r="EEZ11" s="105"/>
      <c r="EFK11" s="97"/>
      <c r="EFQ11" s="100"/>
      <c r="EFU11" s="97"/>
      <c r="EGH11" s="97"/>
      <c r="EHM11" s="105"/>
      <c r="EHN11" s="105"/>
      <c r="EHO11" s="105"/>
      <c r="EHP11" s="105"/>
      <c r="EHQ11" s="106"/>
      <c r="EHR11" s="105"/>
      <c r="EHS11" s="105"/>
      <c r="EHT11" s="105"/>
      <c r="EIE11" s="97"/>
      <c r="EIK11" s="100"/>
      <c r="EIO11" s="97"/>
      <c r="EJB11" s="97"/>
      <c r="EKG11" s="105"/>
      <c r="EKH11" s="105"/>
      <c r="EKI11" s="105"/>
      <c r="EKJ11" s="105"/>
      <c r="EKK11" s="106"/>
      <c r="EKL11" s="105"/>
      <c r="EKM11" s="105"/>
      <c r="EKN11" s="105"/>
      <c r="EKY11" s="97"/>
      <c r="ELE11" s="100"/>
      <c r="ELI11" s="97"/>
      <c r="ELV11" s="97"/>
      <c r="ENA11" s="105"/>
      <c r="ENB11" s="105"/>
      <c r="ENC11" s="105"/>
      <c r="END11" s="105"/>
      <c r="ENE11" s="106"/>
      <c r="ENF11" s="105"/>
      <c r="ENG11" s="105"/>
      <c r="ENH11" s="105"/>
      <c r="ENS11" s="97"/>
      <c r="ENY11" s="100"/>
      <c r="EOC11" s="97"/>
      <c r="EOP11" s="97"/>
      <c r="EPU11" s="105"/>
      <c r="EPV11" s="105"/>
      <c r="EPW11" s="105"/>
      <c r="EPX11" s="105"/>
      <c r="EPY11" s="106"/>
      <c r="EPZ11" s="105"/>
      <c r="EQA11" s="105"/>
      <c r="EQB11" s="105"/>
      <c r="EQM11" s="97"/>
      <c r="EQS11" s="100"/>
      <c r="EQW11" s="97"/>
      <c r="ERJ11" s="97"/>
      <c r="ESO11" s="105"/>
      <c r="ESP11" s="105"/>
      <c r="ESQ11" s="105"/>
      <c r="ESR11" s="105"/>
      <c r="ESS11" s="106"/>
      <c r="EST11" s="105"/>
      <c r="ESU11" s="105"/>
      <c r="ESV11" s="105"/>
      <c r="ETG11" s="97"/>
      <c r="ETM11" s="100"/>
      <c r="ETQ11" s="97"/>
      <c r="EUD11" s="97"/>
      <c r="EVI11" s="105"/>
      <c r="EVJ11" s="105"/>
      <c r="EVK11" s="105"/>
      <c r="EVL11" s="105"/>
      <c r="EVM11" s="106"/>
      <c r="EVN11" s="105"/>
      <c r="EVO11" s="105"/>
      <c r="EVP11" s="105"/>
      <c r="EWA11" s="97"/>
      <c r="EWG11" s="100"/>
      <c r="EWK11" s="97"/>
      <c r="EWX11" s="97"/>
      <c r="EYC11" s="105"/>
      <c r="EYD11" s="105"/>
      <c r="EYE11" s="105"/>
      <c r="EYF11" s="105"/>
      <c r="EYG11" s="106"/>
      <c r="EYH11" s="105"/>
      <c r="EYI11" s="105"/>
      <c r="EYJ11" s="105"/>
      <c r="EYU11" s="97"/>
      <c r="EZA11" s="100"/>
      <c r="EZE11" s="97"/>
      <c r="EZR11" s="97"/>
      <c r="FAW11" s="105"/>
      <c r="FAX11" s="105"/>
      <c r="FAY11" s="105"/>
      <c r="FAZ11" s="105"/>
      <c r="FBA11" s="106"/>
      <c r="FBB11" s="105"/>
      <c r="FBC11" s="105"/>
      <c r="FBD11" s="105"/>
      <c r="FBO11" s="97"/>
      <c r="FBU11" s="100"/>
      <c r="FBY11" s="97"/>
      <c r="FCL11" s="97"/>
      <c r="FDQ11" s="105"/>
      <c r="FDR11" s="105"/>
      <c r="FDS11" s="105"/>
      <c r="FDT11" s="105"/>
      <c r="FDU11" s="106"/>
      <c r="FDV11" s="105"/>
      <c r="FDW11" s="105"/>
      <c r="FDX11" s="105"/>
      <c r="FEI11" s="97"/>
      <c r="FEO11" s="100"/>
      <c r="FES11" s="97"/>
      <c r="FFF11" s="97"/>
      <c r="FGK11" s="105"/>
      <c r="FGL11" s="105"/>
      <c r="FGM11" s="105"/>
      <c r="FGN11" s="105"/>
      <c r="FGO11" s="106"/>
      <c r="FGP11" s="105"/>
      <c r="FGQ11" s="105"/>
      <c r="FGR11" s="105"/>
      <c r="FHC11" s="97"/>
      <c r="FHI11" s="100"/>
      <c r="FHM11" s="97"/>
      <c r="FHZ11" s="97"/>
      <c r="FJE11" s="105"/>
      <c r="FJF11" s="105"/>
      <c r="FJG11" s="105"/>
      <c r="FJH11" s="105"/>
      <c r="FJI11" s="106"/>
      <c r="FJJ11" s="105"/>
      <c r="FJK11" s="105"/>
      <c r="FJL11" s="105"/>
      <c r="FJW11" s="97"/>
      <c r="FKC11" s="100"/>
      <c r="FKG11" s="97"/>
      <c r="FKT11" s="97"/>
      <c r="FLY11" s="105"/>
      <c r="FLZ11" s="105"/>
      <c r="FMA11" s="105"/>
      <c r="FMB11" s="105"/>
      <c r="FMC11" s="106"/>
      <c r="FMD11" s="105"/>
      <c r="FME11" s="105"/>
      <c r="FMF11" s="105"/>
      <c r="FMQ11" s="97"/>
      <c r="FMW11" s="100"/>
      <c r="FNA11" s="97"/>
      <c r="FNN11" s="97"/>
      <c r="FOS11" s="105"/>
      <c r="FOT11" s="105"/>
      <c r="FOU11" s="105"/>
      <c r="FOV11" s="105"/>
      <c r="FOW11" s="106"/>
      <c r="FOX11" s="105"/>
      <c r="FOY11" s="105"/>
      <c r="FOZ11" s="105"/>
      <c r="FPK11" s="97"/>
      <c r="FPQ11" s="100"/>
      <c r="FPU11" s="97"/>
      <c r="FQH11" s="97"/>
      <c r="FRM11" s="105"/>
      <c r="FRN11" s="105"/>
      <c r="FRO11" s="105"/>
      <c r="FRP11" s="105"/>
      <c r="FRQ11" s="106"/>
      <c r="FRR11" s="105"/>
      <c r="FRS11" s="105"/>
      <c r="FRT11" s="105"/>
      <c r="FSE11" s="97"/>
      <c r="FSK11" s="100"/>
      <c r="FSO11" s="97"/>
      <c r="FTB11" s="97"/>
      <c r="FUG11" s="105"/>
      <c r="FUH11" s="105"/>
      <c r="FUI11" s="105"/>
      <c r="FUJ11" s="105"/>
      <c r="FUK11" s="106"/>
      <c r="FUL11" s="105"/>
      <c r="FUM11" s="105"/>
      <c r="FUN11" s="105"/>
      <c r="FUY11" s="97"/>
      <c r="FVE11" s="100"/>
      <c r="FVI11" s="97"/>
      <c r="FVV11" s="97"/>
      <c r="FXA11" s="105"/>
      <c r="FXB11" s="105"/>
      <c r="FXC11" s="105"/>
      <c r="FXD11" s="105"/>
      <c r="FXE11" s="106"/>
      <c r="FXF11" s="105"/>
      <c r="FXG11" s="105"/>
      <c r="FXH11" s="105"/>
      <c r="FXS11" s="97"/>
      <c r="FXY11" s="100"/>
      <c r="FYC11" s="97"/>
      <c r="FYP11" s="97"/>
      <c r="FZU11" s="105"/>
      <c r="FZV11" s="105"/>
      <c r="FZW11" s="105"/>
      <c r="FZX11" s="105"/>
      <c r="FZY11" s="106"/>
      <c r="FZZ11" s="105"/>
      <c r="GAA11" s="105"/>
      <c r="GAB11" s="105"/>
      <c r="GAM11" s="97"/>
      <c r="GAS11" s="100"/>
      <c r="GAW11" s="97"/>
      <c r="GBJ11" s="97"/>
      <c r="GCO11" s="105"/>
      <c r="GCP11" s="105"/>
      <c r="GCQ11" s="105"/>
      <c r="GCR11" s="105"/>
      <c r="GCS11" s="106"/>
      <c r="GCT11" s="105"/>
      <c r="GCU11" s="105"/>
      <c r="GCV11" s="105"/>
      <c r="GDG11" s="97"/>
      <c r="GDM11" s="100"/>
      <c r="GDQ11" s="97"/>
      <c r="GED11" s="97"/>
      <c r="GFI11" s="105"/>
      <c r="GFJ11" s="105"/>
      <c r="GFK11" s="105"/>
      <c r="GFL11" s="105"/>
      <c r="GFM11" s="106"/>
      <c r="GFN11" s="105"/>
      <c r="GFO11" s="105"/>
      <c r="GFP11" s="105"/>
      <c r="GGA11" s="97"/>
      <c r="GGG11" s="100"/>
      <c r="GGK11" s="97"/>
      <c r="GGX11" s="97"/>
      <c r="GIC11" s="105"/>
      <c r="GID11" s="105"/>
      <c r="GIE11" s="105"/>
      <c r="GIF11" s="105"/>
      <c r="GIG11" s="106"/>
      <c r="GIH11" s="105"/>
      <c r="GII11" s="105"/>
      <c r="GIJ11" s="105"/>
      <c r="GIU11" s="97"/>
      <c r="GJA11" s="100"/>
      <c r="GJE11" s="97"/>
      <c r="GJR11" s="97"/>
      <c r="GKW11" s="105"/>
      <c r="GKX11" s="105"/>
      <c r="GKY11" s="105"/>
      <c r="GKZ11" s="105"/>
      <c r="GLA11" s="106"/>
      <c r="GLB11" s="105"/>
      <c r="GLC11" s="105"/>
      <c r="GLD11" s="105"/>
      <c r="GLO11" s="97"/>
      <c r="GLU11" s="100"/>
      <c r="GLY11" s="97"/>
      <c r="GML11" s="97"/>
      <c r="GNQ11" s="105"/>
      <c r="GNR11" s="105"/>
      <c r="GNS11" s="105"/>
      <c r="GNT11" s="105"/>
      <c r="GNU11" s="106"/>
      <c r="GNV11" s="105"/>
      <c r="GNW11" s="105"/>
      <c r="GNX11" s="105"/>
      <c r="GOI11" s="97"/>
      <c r="GOO11" s="100"/>
      <c r="GOS11" s="97"/>
      <c r="GPF11" s="97"/>
      <c r="GQK11" s="105"/>
      <c r="GQL11" s="105"/>
      <c r="GQM11" s="105"/>
      <c r="GQN11" s="105"/>
      <c r="GQO11" s="106"/>
      <c r="GQP11" s="105"/>
      <c r="GQQ11" s="105"/>
      <c r="GQR11" s="105"/>
      <c r="GRC11" s="97"/>
      <c r="GRI11" s="100"/>
      <c r="GRM11" s="97"/>
      <c r="GRZ11" s="97"/>
      <c r="GTE11" s="105"/>
      <c r="GTF11" s="105"/>
      <c r="GTG11" s="105"/>
      <c r="GTH11" s="105"/>
      <c r="GTI11" s="106"/>
      <c r="GTJ11" s="105"/>
      <c r="GTK11" s="105"/>
      <c r="GTL11" s="105"/>
      <c r="GTW11" s="97"/>
      <c r="GUC11" s="100"/>
      <c r="GUG11" s="97"/>
      <c r="GUT11" s="97"/>
      <c r="GVY11" s="105"/>
      <c r="GVZ11" s="105"/>
      <c r="GWA11" s="105"/>
      <c r="GWB11" s="105"/>
      <c r="GWC11" s="106"/>
      <c r="GWD11" s="105"/>
      <c r="GWE11" s="105"/>
      <c r="GWF11" s="105"/>
      <c r="GWQ11" s="97"/>
      <c r="GWW11" s="100"/>
      <c r="GXA11" s="97"/>
      <c r="GXN11" s="97"/>
      <c r="GYS11" s="105"/>
      <c r="GYT11" s="105"/>
      <c r="GYU11" s="105"/>
      <c r="GYV11" s="105"/>
      <c r="GYW11" s="106"/>
      <c r="GYX11" s="105"/>
      <c r="GYY11" s="105"/>
      <c r="GYZ11" s="105"/>
      <c r="GZK11" s="97"/>
      <c r="GZQ11" s="100"/>
      <c r="GZU11" s="97"/>
      <c r="HAH11" s="97"/>
      <c r="HBM11" s="105"/>
      <c r="HBN11" s="105"/>
      <c r="HBO11" s="105"/>
      <c r="HBP11" s="105"/>
      <c r="HBQ11" s="106"/>
      <c r="HBR11" s="105"/>
      <c r="HBS11" s="105"/>
      <c r="HBT11" s="105"/>
      <c r="HCE11" s="97"/>
      <c r="HCK11" s="100"/>
      <c r="HCO11" s="97"/>
      <c r="HDB11" s="97"/>
      <c r="HEG11" s="105"/>
      <c r="HEH11" s="105"/>
      <c r="HEI11" s="105"/>
      <c r="HEJ11" s="105"/>
      <c r="HEK11" s="106"/>
      <c r="HEL11" s="105"/>
      <c r="HEM11" s="105"/>
      <c r="HEN11" s="105"/>
      <c r="HEY11" s="97"/>
      <c r="HFE11" s="100"/>
      <c r="HFI11" s="97"/>
      <c r="HFV11" s="97"/>
      <c r="HHA11" s="105"/>
      <c r="HHB11" s="105"/>
      <c r="HHC11" s="105"/>
      <c r="HHD11" s="105"/>
      <c r="HHE11" s="106"/>
      <c r="HHF11" s="105"/>
      <c r="HHG11" s="105"/>
      <c r="HHH11" s="105"/>
      <c r="HHS11" s="97"/>
      <c r="HHY11" s="100"/>
      <c r="HIC11" s="97"/>
      <c r="HIP11" s="97"/>
      <c r="HJU11" s="105"/>
      <c r="HJV11" s="105"/>
      <c r="HJW11" s="105"/>
      <c r="HJX11" s="105"/>
      <c r="HJY11" s="106"/>
      <c r="HJZ11" s="105"/>
      <c r="HKA11" s="105"/>
      <c r="HKB11" s="105"/>
      <c r="HKM11" s="97"/>
      <c r="HKS11" s="100"/>
      <c r="HKW11" s="97"/>
      <c r="HLJ11" s="97"/>
      <c r="HMO11" s="105"/>
      <c r="HMP11" s="105"/>
      <c r="HMQ11" s="105"/>
      <c r="HMR11" s="105"/>
      <c r="HMS11" s="106"/>
      <c r="HMT11" s="105"/>
      <c r="HMU11" s="105"/>
      <c r="HMV11" s="105"/>
      <c r="HNG11" s="97"/>
      <c r="HNM11" s="100"/>
      <c r="HNQ11" s="97"/>
      <c r="HOD11" s="97"/>
      <c r="HPI11" s="105"/>
      <c r="HPJ11" s="105"/>
      <c r="HPK11" s="105"/>
      <c r="HPL11" s="105"/>
      <c r="HPM11" s="106"/>
      <c r="HPN11" s="105"/>
      <c r="HPO11" s="105"/>
      <c r="HPP11" s="105"/>
      <c r="HQA11" s="97"/>
      <c r="HQG11" s="100"/>
      <c r="HQK11" s="97"/>
      <c r="HQX11" s="97"/>
      <c r="HSC11" s="105"/>
      <c r="HSD11" s="105"/>
      <c r="HSE11" s="105"/>
      <c r="HSF11" s="105"/>
      <c r="HSG11" s="106"/>
      <c r="HSH11" s="105"/>
      <c r="HSI11" s="105"/>
      <c r="HSJ11" s="105"/>
      <c r="HSU11" s="97"/>
      <c r="HTA11" s="100"/>
      <c r="HTE11" s="97"/>
      <c r="HTR11" s="97"/>
      <c r="HUW11" s="105"/>
      <c r="HUX11" s="105"/>
      <c r="HUY11" s="105"/>
      <c r="HUZ11" s="105"/>
      <c r="HVA11" s="106"/>
      <c r="HVB11" s="105"/>
      <c r="HVC11" s="105"/>
      <c r="HVD11" s="105"/>
      <c r="HVO11" s="97"/>
      <c r="HVU11" s="100"/>
      <c r="HVY11" s="97"/>
      <c r="HWL11" s="97"/>
      <c r="HXQ11" s="105"/>
      <c r="HXR11" s="105"/>
      <c r="HXS11" s="105"/>
      <c r="HXT11" s="105"/>
      <c r="HXU11" s="106"/>
      <c r="HXV11" s="105"/>
      <c r="HXW11" s="105"/>
      <c r="HXX11" s="105"/>
      <c r="HYI11" s="97"/>
      <c r="HYO11" s="100"/>
      <c r="HYS11" s="97"/>
      <c r="HZF11" s="97"/>
      <c r="IAK11" s="105"/>
      <c r="IAL11" s="105"/>
      <c r="IAM11" s="105"/>
      <c r="IAN11" s="105"/>
      <c r="IAO11" s="106"/>
      <c r="IAP11" s="105"/>
      <c r="IAQ11" s="105"/>
      <c r="IAR11" s="105"/>
      <c r="IBC11" s="97"/>
      <c r="IBI11" s="100"/>
      <c r="IBM11" s="97"/>
      <c r="IBZ11" s="97"/>
      <c r="IDE11" s="105"/>
      <c r="IDF11" s="105"/>
      <c r="IDG11" s="105"/>
      <c r="IDH11" s="105"/>
      <c r="IDI11" s="106"/>
      <c r="IDJ11" s="105"/>
      <c r="IDK11" s="105"/>
      <c r="IDL11" s="105"/>
      <c r="IDW11" s="97"/>
      <c r="IEC11" s="100"/>
      <c r="IEG11" s="97"/>
      <c r="IET11" s="97"/>
      <c r="IFY11" s="105"/>
      <c r="IFZ11" s="105"/>
      <c r="IGA11" s="105"/>
      <c r="IGB11" s="105"/>
      <c r="IGC11" s="106"/>
      <c r="IGD11" s="105"/>
      <c r="IGE11" s="105"/>
      <c r="IGF11" s="105"/>
      <c r="IGQ11" s="97"/>
      <c r="IGW11" s="100"/>
      <c r="IHA11" s="97"/>
      <c r="IHN11" s="97"/>
      <c r="IIS11" s="105"/>
      <c r="IIT11" s="105"/>
      <c r="IIU11" s="105"/>
      <c r="IIV11" s="105"/>
      <c r="IIW11" s="106"/>
      <c r="IIX11" s="105"/>
      <c r="IIY11" s="105"/>
      <c r="IIZ11" s="105"/>
      <c r="IJK11" s="97"/>
      <c r="IJQ11" s="100"/>
      <c r="IJU11" s="97"/>
      <c r="IKH11" s="97"/>
      <c r="ILM11" s="105"/>
      <c r="ILN11" s="105"/>
      <c r="ILO11" s="105"/>
      <c r="ILP11" s="105"/>
      <c r="ILQ11" s="106"/>
      <c r="ILR11" s="105"/>
      <c r="ILS11" s="105"/>
      <c r="ILT11" s="105"/>
      <c r="IME11" s="97"/>
      <c r="IMK11" s="100"/>
      <c r="IMO11" s="97"/>
      <c r="INB11" s="97"/>
      <c r="IOG11" s="105"/>
      <c r="IOH11" s="105"/>
      <c r="IOI11" s="105"/>
      <c r="IOJ11" s="105"/>
      <c r="IOK11" s="106"/>
      <c r="IOL11" s="105"/>
      <c r="IOM11" s="105"/>
      <c r="ION11" s="105"/>
      <c r="IOY11" s="97"/>
      <c r="IPE11" s="100"/>
      <c r="IPI11" s="97"/>
      <c r="IPV11" s="97"/>
      <c r="IRA11" s="105"/>
      <c r="IRB11" s="105"/>
      <c r="IRC11" s="105"/>
      <c r="IRD11" s="105"/>
      <c r="IRE11" s="106"/>
      <c r="IRF11" s="105"/>
      <c r="IRG11" s="105"/>
      <c r="IRH11" s="105"/>
      <c r="IRS11" s="97"/>
      <c r="IRY11" s="100"/>
      <c r="ISC11" s="97"/>
      <c r="ISP11" s="97"/>
      <c r="ITU11" s="105"/>
      <c r="ITV11" s="105"/>
      <c r="ITW11" s="105"/>
      <c r="ITX11" s="105"/>
      <c r="ITY11" s="106"/>
      <c r="ITZ11" s="105"/>
      <c r="IUA11" s="105"/>
      <c r="IUB11" s="105"/>
      <c r="IUM11" s="97"/>
      <c r="IUS11" s="100"/>
      <c r="IUW11" s="97"/>
      <c r="IVJ11" s="97"/>
      <c r="IWO11" s="105"/>
      <c r="IWP11" s="105"/>
      <c r="IWQ11" s="105"/>
      <c r="IWR11" s="105"/>
      <c r="IWS11" s="106"/>
      <c r="IWT11" s="105"/>
      <c r="IWU11" s="105"/>
      <c r="IWV11" s="105"/>
      <c r="IXG11" s="97"/>
      <c r="IXM11" s="100"/>
      <c r="IXQ11" s="97"/>
      <c r="IYD11" s="97"/>
      <c r="IZI11" s="105"/>
      <c r="IZJ11" s="105"/>
      <c r="IZK11" s="105"/>
      <c r="IZL11" s="105"/>
      <c r="IZM11" s="106"/>
      <c r="IZN11" s="105"/>
      <c r="IZO11" s="105"/>
      <c r="IZP11" s="105"/>
      <c r="JAA11" s="97"/>
      <c r="JAG11" s="100"/>
      <c r="JAK11" s="97"/>
      <c r="JAX11" s="97"/>
      <c r="JCC11" s="105"/>
      <c r="JCD11" s="105"/>
      <c r="JCE11" s="105"/>
      <c r="JCF11" s="105"/>
      <c r="JCG11" s="106"/>
      <c r="JCH11" s="105"/>
      <c r="JCI11" s="105"/>
      <c r="JCJ11" s="105"/>
      <c r="JCU11" s="97"/>
      <c r="JDA11" s="100"/>
      <c r="JDE11" s="97"/>
      <c r="JDR11" s="97"/>
      <c r="JEW11" s="105"/>
      <c r="JEX11" s="105"/>
      <c r="JEY11" s="105"/>
      <c r="JEZ11" s="105"/>
      <c r="JFA11" s="106"/>
      <c r="JFB11" s="105"/>
      <c r="JFC11" s="105"/>
      <c r="JFD11" s="105"/>
      <c r="JFO11" s="97"/>
      <c r="JFU11" s="100"/>
      <c r="JFY11" s="97"/>
      <c r="JGL11" s="97"/>
      <c r="JHQ11" s="105"/>
      <c r="JHR11" s="105"/>
      <c r="JHS11" s="105"/>
      <c r="JHT11" s="105"/>
      <c r="JHU11" s="106"/>
      <c r="JHV11" s="105"/>
      <c r="JHW11" s="105"/>
      <c r="JHX11" s="105"/>
      <c r="JII11" s="97"/>
      <c r="JIO11" s="100"/>
      <c r="JIS11" s="97"/>
      <c r="JJF11" s="97"/>
      <c r="JKK11" s="105"/>
      <c r="JKL11" s="105"/>
      <c r="JKM11" s="105"/>
      <c r="JKN11" s="105"/>
      <c r="JKO11" s="106"/>
      <c r="JKP11" s="105"/>
      <c r="JKQ11" s="105"/>
      <c r="JKR11" s="105"/>
      <c r="JLC11" s="97"/>
      <c r="JLI11" s="100"/>
      <c r="JLM11" s="97"/>
      <c r="JLZ11" s="97"/>
      <c r="JNE11" s="105"/>
      <c r="JNF11" s="105"/>
      <c r="JNG11" s="105"/>
      <c r="JNH11" s="105"/>
      <c r="JNI11" s="106"/>
      <c r="JNJ11" s="105"/>
      <c r="JNK11" s="105"/>
      <c r="JNL11" s="105"/>
      <c r="JNW11" s="97"/>
      <c r="JOC11" s="100"/>
      <c r="JOG11" s="97"/>
      <c r="JOT11" s="97"/>
      <c r="JPY11" s="105"/>
      <c r="JPZ11" s="105"/>
      <c r="JQA11" s="105"/>
      <c r="JQB11" s="105"/>
      <c r="JQC11" s="106"/>
      <c r="JQD11" s="105"/>
      <c r="JQE11" s="105"/>
      <c r="JQF11" s="105"/>
      <c r="JQQ11" s="97"/>
      <c r="JQW11" s="100"/>
      <c r="JRA11" s="97"/>
      <c r="JRN11" s="97"/>
      <c r="JSS11" s="105"/>
      <c r="JST11" s="105"/>
      <c r="JSU11" s="105"/>
      <c r="JSV11" s="105"/>
      <c r="JSW11" s="106"/>
      <c r="JSX11" s="105"/>
      <c r="JSY11" s="105"/>
      <c r="JSZ11" s="105"/>
      <c r="JTC11" s="96">
        <f t="shared" ref="JTC11:JTC14" si="63">JTM11+JTN11+JTO11+JTP11</f>
        <v>1</v>
      </c>
      <c r="JTD11" s="96" t="str">
        <f>'Dummy Table1'!JST16</f>
        <v>Brazil</v>
      </c>
      <c r="JTE11" s="96">
        <f t="shared" ref="JTE11:JTE14" si="64">SUMIF(JUR$4:JUR$60,JTD11,JUZ$4:JUZ$60)+SUMIF(JUV$4:JUV$60,JTD11,JUZ$4:JUZ$60)</f>
        <v>0</v>
      </c>
      <c r="JTF11" s="96">
        <f t="shared" ref="JTF11:JTF14" si="65">SUMIF(JUS$4:JUS$60,JTD11,JUZ$4:JUZ$60)+SUMIF(JUW$4:JUW$60,JTD11,JUZ$4:JUZ$60)</f>
        <v>3</v>
      </c>
      <c r="JTG11" s="96">
        <f t="shared" ref="JTG11:JTG14" si="66">SUMIF(JUT$4:JUT$60,JTD11,JUZ$4:JUZ$60)+SUMIF(JUX$4:JUX$60,JTD11,JUZ$4:JUZ$60)</f>
        <v>0</v>
      </c>
      <c r="JTH11" s="96">
        <f t="shared" ref="JTH11:JTH14" si="67">SUMIF(JVH$3:JVH$60,JTD11,JVI$3:JVI$60)+SUMIF(JVK$3:JVK$60,JTD11,JVJ$3:JVJ$60)</f>
        <v>0</v>
      </c>
      <c r="JTI11" s="96">
        <f t="shared" ref="JTI11:JTI14" si="68">SUMIF(JVK$3:JVK$60,JTD11,JVI$3:JVI$60)+SUMIF(JVH$3:JVH$60,JTD11,JVJ$3:JVJ$60)</f>
        <v>0</v>
      </c>
      <c r="JTJ11" s="96">
        <f t="shared" ref="JTJ11:JTJ14" si="69">JTH11-JTI11+100</f>
        <v>100</v>
      </c>
      <c r="JTK11" s="97">
        <f t="shared" ref="JTK11:JTK14" si="70">JTE11*3+JTF11</f>
        <v>3</v>
      </c>
      <c r="JTL11" s="96">
        <v>1</v>
      </c>
      <c r="JTM11" s="96">
        <f t="shared" ref="JTM11:JTM14" si="71">RANK(JTK11,JTK$11:JTK$14)</f>
        <v>1</v>
      </c>
      <c r="JTN11" s="96">
        <f t="shared" ref="JTN11:JTN14" si="72">SUMPRODUCT((JTK$11:JTK$14=JTK11)*(JTJ$11:JTJ$14&gt;JTJ11))</f>
        <v>0</v>
      </c>
      <c r="JTO11" s="96">
        <f t="shared" ref="JTO11:JTO14" si="73">SUMPRODUCT((JTK$11:JTK$14=JTK11)*(JTJ$11:JTJ$14=JTJ11)*(JTH$11:JTH$14&gt;JTH11))</f>
        <v>0</v>
      </c>
      <c r="JTP11" s="96">
        <f t="shared" ref="JTP11:JTP14" si="74">SUMPRODUCT((JTK$11:JTK$14=JTK11)*(JTJ$11:JTJ$14=JTJ11)*(JTH$11:JTH$14=JTH11)*(JTL$11:JTL$14&lt;JTL11))</f>
        <v>0</v>
      </c>
      <c r="JTQ11" s="100">
        <f t="shared" ref="JTQ11" si="75">IF(SUM(JUI11:JUK14)=0,IF(COUNTIF(JUL11:JUL14,0)&gt;1,1,JUL11+1),JTZ11)</f>
        <v>1</v>
      </c>
      <c r="JTR11" s="96" t="str">
        <f t="shared" ref="JTR11" si="76">VLOOKUP(1,JTC$11:JTD$14,2,FALSE)</f>
        <v>Brazil</v>
      </c>
      <c r="JTS11" s="96">
        <f t="shared" ref="JTS11:JTS14" si="77">SUMIF(JTD$4:JTD$60,JTR11,JTH$4:JTH$60)</f>
        <v>0</v>
      </c>
      <c r="JTT11" s="96">
        <f t="shared" ref="JTT11:JTT14" si="78">SUMIF(JTD$4:JTD$60,JTR11,JTJ$4:JTJ$60)</f>
        <v>100</v>
      </c>
      <c r="JTU11" s="97">
        <f t="shared" ref="JTU11:JTU14" si="79">SUMIF(JTD$4:JTD$60,JTR11,JTK$4:JTK$60)</f>
        <v>3</v>
      </c>
      <c r="JTV11" s="96">
        <f t="shared" ref="JTV11:JTV14" si="80">SUMIF(JTD$4:JTD$60,JTR11,JTC$4:JTC$60)</f>
        <v>1</v>
      </c>
      <c r="JTW11" s="96">
        <f t="shared" ref="JTW11:JTW14" si="81">SUMIF(JTD$4:JTD$60,JTR11,JTN$4:JTN$60)</f>
        <v>0</v>
      </c>
      <c r="JTX11" s="96">
        <f t="shared" ref="JTX11:JTX14" si="82">SUMIF(JTD$4:JTD$60,JTR11,JTO$4:JTO$60)</f>
        <v>0</v>
      </c>
      <c r="JTY11" s="96">
        <f t="shared" ref="JTY11:JTY14" si="83">SUMIF(JTD$4:JTD$60,JTR11,JTL$4:JTL$60)</f>
        <v>1</v>
      </c>
      <c r="JTZ11" s="96">
        <f t="shared" ref="JTZ11:JTZ14" si="84">IF(JUA11=0,JTV11,JTV11+JUI11+JUJ11+JUK11)</f>
        <v>1</v>
      </c>
      <c r="JUA11" s="96" t="str">
        <f t="shared" ref="JUA11" si="85">IF(AND(JTU11=JTU12,JTT11=JTT12,JTS11=JTS12),JTR11,0)</f>
        <v>Brazil</v>
      </c>
      <c r="JUB11" s="96">
        <f t="shared" ref="JUB11:JUB14" si="86">SUMIF(JVA$4:JVA$60,JUA11,JUZ$4:JUZ$60)+SUMIF(JVD$4:JVD$60,JUA11,JUZ$4:JUZ$60)</f>
        <v>0</v>
      </c>
      <c r="JUC11" s="96">
        <f t="shared" ref="JUC11:JUC14" si="87">SUMIF(JVB$4:JVB$60,JUA11,JUZ$4:JUZ$60)+SUMIF(JVE$4:JVE$60,JUA11,JUZ$4:JUZ$60)</f>
        <v>3</v>
      </c>
      <c r="JUD11" s="96">
        <f t="shared" ref="JUD11:JUD14" si="88">SUMIF(JVC$4:JVC$60,JUA11,JUZ$4:JUZ$60)+SUMIF(JVF$4:JVF$60,JUA11,JUZ$4:JUZ$60)</f>
        <v>0</v>
      </c>
      <c r="JUE11" s="96">
        <f t="shared" ref="JUE11:JUE14" si="89">SUMIF(JVA$4:JVA$60,JUA11,JUU$4:JUU$60)+SUMIF(JVD$4:JVD$60,JUA11,JUY$4:JUY$60)+SUMIF(JVB$4:JVB$60,JUA11,JUU$4:JUU$60)+SUMIF(JVE$4:JVE$60,JUA11,JUY$4:JUY$60)</f>
        <v>0</v>
      </c>
      <c r="JUF11" s="96">
        <f t="shared" ref="JUF11:JUF14" si="90">SUMIF(JVC$4:JVC$60,JUA11,JUU$4:JUU$60)+SUMIF(JVF$4:JVF$60,JUA11,JUY$4:JUY$60)+SUMIF(JVB$4:JVB$60,JUA11,JUU$4:JUU$60)+SUMIF(JVE$4:JVE$60,JUA11,JUY$4:JUY$60)</f>
        <v>0</v>
      </c>
      <c r="JUG11" s="96">
        <f t="shared" ref="JUG11:JUG14" si="91">JUE11-JUF11+100</f>
        <v>100</v>
      </c>
      <c r="JUH11" s="97">
        <f t="shared" ref="JUH11:JUH14" si="92">IF(JUA11&lt;&gt;0,JUB11*3+JUC11,"")</f>
        <v>3</v>
      </c>
      <c r="JUI11" s="96">
        <f t="shared" ref="JUI11:JUI14" si="93">IF(JUA11&lt;&gt;0,RANK(JUH11,JUH$11:JUH$14)-1,5)</f>
        <v>0</v>
      </c>
      <c r="JUJ11" s="96">
        <f t="shared" ref="JUJ11:JUJ14" si="94">IF(JUA11&lt;&gt;0,SUMPRODUCT((JUH$11:JUH$14=JUH11)*(JUG$11:JUG$14&gt;JUG11)),5)</f>
        <v>0</v>
      </c>
      <c r="JUK11" s="96">
        <f t="shared" ref="JUK11:JUK14" si="95">IF(JUA11&lt;&gt;0,SUMPRODUCT((JUH$11:JUH$14=JUH11)*(JUG$11:JUG$14=JUG11)*(JUE$11:JUE$14&gt;JUE11)),5)</f>
        <v>0</v>
      </c>
      <c r="JUL11" s="96">
        <f t="shared" ref="JUL11:JUL14" si="96">IF(JUA11&lt;&gt;0,SUMPRODUCT((JUH$11:JUH$14=JUH11)*(JUG$11:JUG$14=JUG11)*(JUE$11:JUE$14=JUE11)*(JUM$11:JUM$14&lt;JUM11)),5)</f>
        <v>0</v>
      </c>
      <c r="JUM11" s="96">
        <v>0</v>
      </c>
      <c r="JUN11" s="96">
        <f t="shared" ref="JUN11" si="97">IF(JUA11&lt;&gt;0,IF(SUM(JUI11:JUK11)=SUM(JUI12:JUK12),1,0),0)</f>
        <v>1</v>
      </c>
      <c r="JUO11" s="96">
        <f t="shared" ref="JUO11" si="98">IF(JUP11&lt;&gt;0,1,0)</f>
        <v>1</v>
      </c>
      <c r="JUP11" s="96" t="str">
        <f t="shared" ref="JUP11:JUP14" si="99">IF(JUN11=1,JUA11,0)</f>
        <v>Brazil</v>
      </c>
      <c r="JUQ11" s="96">
        <v>8</v>
      </c>
      <c r="JUR11" s="96" t="str">
        <f>IF(AND('Dummy Table1'!JSV21&lt;&gt;"",'Dummy Table1'!JSX21&lt;&gt;""),IF('Dummy Table1'!JSV21&gt;'Dummy Table1'!JSX21,'Dummy Table1'!JST21,""),"")</f>
        <v/>
      </c>
      <c r="JUS11" s="96" t="str">
        <f>IF(AND('Dummy Table1'!JSV21&lt;&gt;"",'Dummy Table1'!JSX21&lt;&gt;""),IF('Dummy Table1'!JSV21='Dummy Table1'!JSX21,'Dummy Table1'!JST21,""),"")</f>
        <v>Nigeria</v>
      </c>
      <c r="JUT11" s="96" t="str">
        <f>IF(AND('Dummy Table1'!JSV21&lt;&gt;"",'Dummy Table1'!JSX21&lt;&gt;""),IF('Dummy Table1'!JSV21&gt;'Dummy Table1'!JSX21,'Dummy Table1'!JSZ21,""),"")</f>
        <v/>
      </c>
      <c r="JUU11" s="96">
        <f>IF(AND('Dummy Table1'!JSV21&lt;&gt;"",'Dummy Table1'!JSX21&lt;&gt;""),'Dummy Table1'!JSV21,0)</f>
        <v>0</v>
      </c>
      <c r="JUV11" s="96" t="str">
        <f>IF(AND('Dummy Table1'!JSV21&lt;&gt;"",'Dummy Table1'!JSX21&lt;&gt;""),IF('Dummy Table1'!JSV21&lt;'Dummy Table1'!JSX21,'Dummy Table1'!JSZ21,""),"")</f>
        <v/>
      </c>
      <c r="JUW11" s="96" t="str">
        <f>IF(AND('Dummy Table1'!JSV21&lt;&gt;"",'Dummy Table1'!JSX21&lt;&gt;""),IF('Dummy Table1'!JSV21='Dummy Table1'!JSX21,'Dummy Table1'!JSZ21,""),"")</f>
        <v>Japan</v>
      </c>
      <c r="JUX11" s="96" t="str">
        <f>IF(AND('Dummy Table1'!JSV21&lt;&gt;"",'Dummy Table1'!JSX21&lt;&gt;""),IF('Dummy Table1'!JSV21&lt;'Dummy Table1'!JSX21,'Dummy Table1'!JST21,""),"")</f>
        <v/>
      </c>
      <c r="JUY11" s="96">
        <f>IF(AND('Dummy Table1'!JSV21&lt;&gt;"",'Dummy Table1'!JSX21&lt;&gt;""),'Dummy Table1'!JSX21,0)</f>
        <v>0</v>
      </c>
      <c r="JUZ11" s="96">
        <v>1</v>
      </c>
      <c r="JVA11" s="96" t="str">
        <f t="shared" si="43"/>
        <v/>
      </c>
      <c r="JVB11" s="96" t="str">
        <f t="shared" si="44"/>
        <v>Nigeria</v>
      </c>
      <c r="JVC11" s="96" t="str">
        <f t="shared" si="45"/>
        <v/>
      </c>
      <c r="JVD11" s="96" t="str">
        <f t="shared" si="46"/>
        <v/>
      </c>
      <c r="JVE11" s="96" t="str">
        <f t="shared" si="47"/>
        <v>Japan</v>
      </c>
      <c r="JVF11" s="96" t="str">
        <f t="shared" si="48"/>
        <v/>
      </c>
      <c r="JVG11" s="96">
        <v>9</v>
      </c>
      <c r="JVH11" s="96" t="str">
        <f>'Dummy Table1'!JST22</f>
        <v>Sweden</v>
      </c>
      <c r="JVI11" s="96">
        <f>IF(AND('Dummy Table1'!JSV22&lt;&gt;"",'Dummy Table1'!JSX22&lt;&gt;""),'Dummy Table1'!JSV22,"")</f>
        <v>0</v>
      </c>
      <c r="JVJ11" s="96">
        <f>IF(AND('Dummy Table1'!JSX22&lt;&gt;"",'Dummy Table1'!JSV22&lt;&gt;""),'Dummy Table1'!JSX22,"")</f>
        <v>0</v>
      </c>
      <c r="JVK11" s="96" t="str">
        <f>'Dummy Table1'!JSZ22</f>
        <v>Nigeria</v>
      </c>
    </row>
    <row r="12" spans="1:5120 5123:8131" x14ac:dyDescent="0.2">
      <c r="A12" s="107"/>
      <c r="B12" s="107"/>
      <c r="C12" s="107"/>
      <c r="D12" s="104"/>
      <c r="E12" s="104"/>
      <c r="F12" s="104"/>
      <c r="G12" s="107"/>
      <c r="H12" s="107"/>
      <c r="K12" s="96">
        <f>U12+V12+W12+X12</f>
        <v>2</v>
      </c>
      <c r="L12" s="96" t="str">
        <f>'Dummy Table1'!H16</f>
        <v>South Africa</v>
      </c>
      <c r="M12" s="96">
        <f>SUMIF(AZ$4:AZ$60,L12,BH$4:BH$60)+SUMIF(BD$4:BD$60,L12,BH$4:BH$60)</f>
        <v>0</v>
      </c>
      <c r="N12" s="96">
        <f>SUMIF(BA$4:BA$60,L12,BH$4:BH$60)+SUMIF(BE$4:BE$60,L12,BH$4:BH$60)</f>
        <v>0</v>
      </c>
      <c r="O12" s="96">
        <f>SUMIF(BB$4:BB$60,L12,BH$4:BH$60)+SUMIF(BF$4:BF$60,L12,BH$4:BH$60)</f>
        <v>0</v>
      </c>
      <c r="P12" s="96">
        <f>SUMIF($BP$3:$BP$60,L12,$BQ$3:$BQ$60)+SUMIF($BS$3:$BS$60,L12,$BR$3:$BR$60)</f>
        <v>0</v>
      </c>
      <c r="Q12" s="96">
        <f>SUMIF($BS$3:$BS$60,L12,$BQ$3:$BQ$60)+SUMIF($BP$3:$BP$60,L12,$BR$3:$BR$60)</f>
        <v>0</v>
      </c>
      <c r="R12" s="96">
        <f>P12-Q12+100</f>
        <v>100</v>
      </c>
      <c r="S12" s="97">
        <f>M12*3+N12</f>
        <v>0</v>
      </c>
      <c r="T12" s="96">
        <v>8</v>
      </c>
      <c r="U12" s="96">
        <f>RANK(S12,S$11:S$14)</f>
        <v>1</v>
      </c>
      <c r="V12" s="96">
        <f>SUMPRODUCT((S$11:S$14=S12)*(R$11:R$14&gt;R12))</f>
        <v>0</v>
      </c>
      <c r="W12" s="96">
        <f>SUMPRODUCT((S$11:S$14=S12)*(R$11:R$14=R12)*(P$11:P$14&gt;P12))</f>
        <v>0</v>
      </c>
      <c r="X12" s="96">
        <f>SUMPRODUCT((S$11:S$14=S12)*(R$11:R$14=R12)*(P$11:P$14=P12)*(T$11:T$14&lt;T12))</f>
        <v>1</v>
      </c>
      <c r="Y12" s="100">
        <f>IF(SUM(AQ11:AS14)=0,IF(COUNTIF(AT11:AT14,0)&gt;1,2,AT12+1),IF(AND(AH11=1,AH12=3,AI11&lt;&gt;0,AI12&lt;&gt;0,AI13=0,AI14=0),2,IF(AND(AH11=2,AH12=2,AI11&lt;&gt;0,AI12&lt;&gt;0,AI13=0,AI14=0),1,IF(AND(AH12=4,AS12=2),3,AH12))))</f>
        <v>2</v>
      </c>
      <c r="Z12" s="96" t="str">
        <f>VLOOKUP(2,K$11:L$14,2,FALSE)</f>
        <v>South Africa</v>
      </c>
      <c r="AA12" s="96">
        <f>SUMIF(L$4:L$60,Z12,P$4:P$60)</f>
        <v>0</v>
      </c>
      <c r="AB12" s="96">
        <f>SUMIF(L$4:L$60,Z12,R$4:R$60)</f>
        <v>100</v>
      </c>
      <c r="AC12" s="97">
        <f>SUMIF($L$4:$L$60,$Z12,S$4:S$60)</f>
        <v>0</v>
      </c>
      <c r="AD12" s="96">
        <f>SUMIF($L$4:$L$60,$Z12,K$4:K$60)</f>
        <v>2</v>
      </c>
      <c r="AE12" s="96">
        <f t="shared" si="62"/>
        <v>0</v>
      </c>
      <c r="AF12" s="96">
        <f t="shared" si="62"/>
        <v>0</v>
      </c>
      <c r="AG12" s="96">
        <f>SUMIF($L$4:$L$60,$Z12,T$4:T$60)</f>
        <v>8</v>
      </c>
      <c r="AH12" s="96">
        <f>IF(AI12=0,AD12,AD12+AQ12+AR12+AS12)</f>
        <v>2</v>
      </c>
      <c r="AI12" s="96" t="str">
        <f>IF(OR(AND(AC11=AC12,AB11=AB12,AA11=AA12),AND(AC13=AC12,AB13=AB12,AA13=AA12)),Z12,0)</f>
        <v>South Africa</v>
      </c>
      <c r="AJ12" s="96">
        <f>SUMIF($BI$4:$BI$60,$AI12,$BH$4:$BH$60)+SUMIF($BL$4:$BL$60,$AI12,$BH$4:$BH$60)</f>
        <v>0</v>
      </c>
      <c r="AK12" s="96">
        <f>SUMIF($BJ$4:$BJ$60,$AI12,$BH$4:$BH$60)+SUMIF($BM$4:$BM$60,$AI12,$BH$4:$BH$60)</f>
        <v>0</v>
      </c>
      <c r="AL12" s="96">
        <f>SUMIF($BK$4:$BK$60,$AI12,$BH$4:$BH$60)+SUMIF($BN$4:$BN$60,$AI12,$BH$4:$BH$60)</f>
        <v>0</v>
      </c>
      <c r="AM12" s="96">
        <f>SUMIF(BI$4:BI$60,AI12,BC$4:BC$60)+SUMIF(BL$4:BL$60,AI12,BG$4:BG$60)+SUMIF(BJ$4:BJ$60,AI12,BC$4:BC$60)+SUMIF(BM$4:BM$60,AI12,BG$4:BG$60)</f>
        <v>0</v>
      </c>
      <c r="AN12" s="96">
        <f>SUMIF(BK$4:BK$60,AI12,BC$4:BC$60)+SUMIF(BN$4:BN$60,AI12,BG$4:BG$60)+SUMIF(BJ$4:BJ$60,AI12,BC$4:BC$60)+SUMIF(BM$4:BM$60,AI12,BG$4:BG$60)</f>
        <v>0</v>
      </c>
      <c r="AO12" s="96">
        <f>AM12-AN12+100</f>
        <v>100</v>
      </c>
      <c r="AP12" s="97">
        <f>IF(AI12&lt;&gt;0,AJ12*3+AK12,"")</f>
        <v>0</v>
      </c>
      <c r="AQ12" s="96">
        <f>IF(AI12&lt;&gt;0,RANK(AP12,AP$11:AP$14)-1,5)</f>
        <v>0</v>
      </c>
      <c r="AR12" s="96">
        <f>IF(AI12&lt;&gt;0,SUMPRODUCT((AP$11:AP$14=AP12)*(AO$11:AO$14&gt;AO12)),5)</f>
        <v>0</v>
      </c>
      <c r="AS12" s="96">
        <f>IF(AI12&lt;&gt;0,SUMPRODUCT((AP$11:AP$14=AP12)*(AO$11:AO$14=AO12)*(AM$11:AM$14&gt;AM12)),5)</f>
        <v>0</v>
      </c>
      <c r="AT12" s="96">
        <f>IF(AI12&lt;&gt;0,SUMPRODUCT(($AP11:$AP14=AP12)*($AO11:$AO14=AO12)*($AM11:$AM14=AM12)*($AU11:$AU14&lt;AU12)),5)</f>
        <v>0</v>
      </c>
      <c r="AU12" s="96">
        <v>0</v>
      </c>
      <c r="AV12" s="96">
        <f>IF(AI12&lt;&gt;0,IF(OR(SUM(AQ12:AS12)=SUM(AQ11:AS11),SUM(AQ12:AS12)=SUM(AQ13:AS13)),1,0),0)</f>
        <v>1</v>
      </c>
      <c r="AW12" s="96">
        <f>IF(AX12&lt;&gt;0,AW11+1,AW11)</f>
        <v>2</v>
      </c>
      <c r="AX12" s="96" t="str">
        <f>IF(AV12=1,AI12,0)</f>
        <v>South Africa</v>
      </c>
      <c r="AY12" s="96">
        <v>9</v>
      </c>
      <c r="AZ12" s="96" t="str">
        <f>IF(AND('Dummy Table1'!D22&lt;&gt;"",'Dummy Table1'!F22&lt;&gt;""),IF('Dummy Table1'!D22&gt;'Dummy Table1'!F22,'Dummy Table1'!B22,""),"")</f>
        <v/>
      </c>
      <c r="BA12" s="96" t="str">
        <f>IF(AND('Dummy Table1'!D22&lt;&gt;"",'Dummy Table1'!F22&lt;&gt;""),IF('Dummy Table1'!D22='Dummy Table1'!F22,'Dummy Table1'!B22,""),"")</f>
        <v/>
      </c>
      <c r="BB12" s="96" t="str">
        <f>IF(AND('Dummy Table1'!D22&lt;&gt;"",'Dummy Table1'!F22&lt;&gt;""),IF('Dummy Table1'!D22&gt;'Dummy Table1'!F22,'Dummy Table1'!H22,""),"")</f>
        <v/>
      </c>
      <c r="BC12" s="96">
        <f>IF(AND('Dummy Table1'!D22&lt;&gt;"",'Dummy Table1'!F22&lt;&gt;""),'Dummy Table1'!D22,0)</f>
        <v>0</v>
      </c>
      <c r="BD12" s="96" t="str">
        <f>IF(AND('Dummy Table1'!D22&lt;&gt;"",'Dummy Table1'!F22&lt;&gt;""),IF('Dummy Table1'!D22&lt;'Dummy Table1'!F22,'Dummy Table1'!H22,""),"")</f>
        <v/>
      </c>
      <c r="BE12" s="96" t="str">
        <f>IF(AND('Dummy Table1'!D22&lt;&gt;"",'Dummy Table1'!F22&lt;&gt;""),IF('Dummy Table1'!D22='Dummy Table1'!F22,'Dummy Table1'!H22,""),"")</f>
        <v/>
      </c>
      <c r="BF12" s="96" t="str">
        <f>IF(AND('Dummy Table1'!D22&lt;&gt;"",'Dummy Table1'!F22&lt;&gt;""),IF('Dummy Table1'!D22&lt;'Dummy Table1'!F22,'Dummy Table1'!B22,""),"")</f>
        <v/>
      </c>
      <c r="BG12" s="96">
        <f>IF(AND('Dummy Table1'!D22&lt;&gt;"",'Dummy Table1'!F22&lt;&gt;""),'Dummy Table1'!F22,0)</f>
        <v>0</v>
      </c>
      <c r="BH12" s="96">
        <v>1</v>
      </c>
      <c r="BI12" s="96" t="str">
        <f t="shared" si="1"/>
        <v/>
      </c>
      <c r="BJ12" s="96" t="str">
        <f t="shared" si="2"/>
        <v/>
      </c>
      <c r="BK12" s="96" t="str">
        <f t="shared" si="3"/>
        <v/>
      </c>
      <c r="BL12" s="96" t="str">
        <f t="shared" si="4"/>
        <v/>
      </c>
      <c r="BM12" s="96" t="str">
        <f t="shared" si="5"/>
        <v/>
      </c>
      <c r="BN12" s="96" t="str">
        <f t="shared" si="6"/>
        <v/>
      </c>
      <c r="BO12" s="96">
        <v>10</v>
      </c>
      <c r="BP12" s="96" t="str">
        <f>'Dummy Table1'!B23</f>
        <v>Honduras</v>
      </c>
      <c r="BQ12" s="96" t="str">
        <f>IF(AND('Dummy Table1'!D23&lt;&gt;"",'Dummy Table1'!F23&lt;&gt;""),'Dummy Table1'!D23,"")</f>
        <v/>
      </c>
      <c r="BR12" s="96" t="str">
        <f>IF(AND('Dummy Table1'!F23&lt;&gt;"",'Dummy Table1'!D23&lt;&gt;""),'Dummy Table1'!F23,"")</f>
        <v/>
      </c>
      <c r="BS12" s="96" t="str">
        <f>'Dummy Table1'!H23</f>
        <v>Portugal</v>
      </c>
      <c r="BU12" s="107"/>
      <c r="BV12" s="107"/>
      <c r="BW12" s="107"/>
      <c r="BX12" s="104"/>
      <c r="BY12" s="104"/>
      <c r="BZ12" s="104"/>
      <c r="CA12" s="107"/>
      <c r="CB12" s="107"/>
      <c r="CM12" s="97"/>
      <c r="CS12" s="100"/>
      <c r="CW12" s="97"/>
      <c r="DJ12" s="97"/>
      <c r="EO12" s="107"/>
      <c r="EP12" s="107"/>
      <c r="EQ12" s="107"/>
      <c r="ER12" s="104"/>
      <c r="ES12" s="104"/>
      <c r="ET12" s="104"/>
      <c r="EU12" s="107"/>
      <c r="EV12" s="107"/>
      <c r="FG12" s="97"/>
      <c r="FM12" s="100"/>
      <c r="FQ12" s="97"/>
      <c r="GD12" s="97"/>
      <c r="HI12" s="107"/>
      <c r="HJ12" s="107"/>
      <c r="HK12" s="107"/>
      <c r="HL12" s="104"/>
      <c r="HM12" s="104"/>
      <c r="HN12" s="104"/>
      <c r="HO12" s="107"/>
      <c r="HP12" s="107"/>
      <c r="IA12" s="97"/>
      <c r="IG12" s="100"/>
      <c r="IK12" s="97"/>
      <c r="IX12" s="97"/>
      <c r="KC12" s="107"/>
      <c r="KD12" s="107"/>
      <c r="KE12" s="107"/>
      <c r="KF12" s="104"/>
      <c r="KG12" s="104"/>
      <c r="KH12" s="104"/>
      <c r="KI12" s="107"/>
      <c r="KJ12" s="107"/>
      <c r="KU12" s="97"/>
      <c r="LA12" s="100"/>
      <c r="LE12" s="97"/>
      <c r="LR12" s="97"/>
      <c r="MW12" s="107"/>
      <c r="MX12" s="107"/>
      <c r="MY12" s="107"/>
      <c r="MZ12" s="104"/>
      <c r="NA12" s="104"/>
      <c r="NB12" s="104"/>
      <c r="NC12" s="107"/>
      <c r="ND12" s="107"/>
      <c r="NO12" s="97"/>
      <c r="NU12" s="100"/>
      <c r="NY12" s="97"/>
      <c r="OL12" s="97"/>
      <c r="PQ12" s="107"/>
      <c r="PR12" s="107"/>
      <c r="PS12" s="107"/>
      <c r="PT12" s="104"/>
      <c r="PU12" s="104"/>
      <c r="PV12" s="104"/>
      <c r="PW12" s="107"/>
      <c r="PX12" s="107"/>
      <c r="QI12" s="97"/>
      <c r="QO12" s="100"/>
      <c r="QS12" s="97"/>
      <c r="RF12" s="97"/>
      <c r="SK12" s="107"/>
      <c r="SL12" s="107"/>
      <c r="SM12" s="107"/>
      <c r="SN12" s="104"/>
      <c r="SO12" s="104"/>
      <c r="SP12" s="104"/>
      <c r="SQ12" s="107"/>
      <c r="SR12" s="107"/>
      <c r="TC12" s="97"/>
      <c r="TI12" s="100"/>
      <c r="TM12" s="97"/>
      <c r="TZ12" s="97"/>
      <c r="VE12" s="107"/>
      <c r="VF12" s="107"/>
      <c r="VG12" s="107"/>
      <c r="VH12" s="104"/>
      <c r="VI12" s="104"/>
      <c r="VJ12" s="104"/>
      <c r="VK12" s="107"/>
      <c r="VL12" s="107"/>
      <c r="VW12" s="97"/>
      <c r="WC12" s="100"/>
      <c r="WG12" s="97"/>
      <c r="WT12" s="97"/>
      <c r="XY12" s="107"/>
      <c r="XZ12" s="107"/>
      <c r="YA12" s="107"/>
      <c r="YB12" s="104"/>
      <c r="YC12" s="104"/>
      <c r="YD12" s="104"/>
      <c r="YE12" s="107"/>
      <c r="YF12" s="107"/>
      <c r="YQ12" s="97"/>
      <c r="YW12" s="100"/>
      <c r="ZA12" s="97"/>
      <c r="ZN12" s="97"/>
      <c r="AAS12" s="107"/>
      <c r="AAT12" s="107"/>
      <c r="AAU12" s="107"/>
      <c r="AAV12" s="104"/>
      <c r="AAW12" s="104"/>
      <c r="AAX12" s="104"/>
      <c r="AAY12" s="107"/>
      <c r="AAZ12" s="107"/>
      <c r="ABK12" s="97"/>
      <c r="ABQ12" s="100"/>
      <c r="ABU12" s="97"/>
      <c r="ACH12" s="97"/>
      <c r="ADM12" s="107"/>
      <c r="ADN12" s="107"/>
      <c r="ADO12" s="107"/>
      <c r="ADP12" s="104"/>
      <c r="ADQ12" s="104"/>
      <c r="ADR12" s="104"/>
      <c r="ADS12" s="107"/>
      <c r="ADT12" s="107"/>
      <c r="AEE12" s="97"/>
      <c r="AEK12" s="100"/>
      <c r="AEO12" s="97"/>
      <c r="AFB12" s="97"/>
      <c r="AGG12" s="107"/>
      <c r="AGH12" s="107"/>
      <c r="AGI12" s="107"/>
      <c r="AGJ12" s="104"/>
      <c r="AGK12" s="104"/>
      <c r="AGL12" s="104"/>
      <c r="AGM12" s="107"/>
      <c r="AGN12" s="107"/>
      <c r="AGY12" s="97"/>
      <c r="AHE12" s="100"/>
      <c r="AHI12" s="97"/>
      <c r="AHV12" s="97"/>
      <c r="AJA12" s="107"/>
      <c r="AJB12" s="107"/>
      <c r="AJC12" s="107"/>
      <c r="AJD12" s="104"/>
      <c r="AJE12" s="104"/>
      <c r="AJF12" s="104"/>
      <c r="AJG12" s="107"/>
      <c r="AJH12" s="107"/>
      <c r="AJS12" s="97"/>
      <c r="AJY12" s="100"/>
      <c r="AKC12" s="97"/>
      <c r="AKP12" s="97"/>
      <c r="ALU12" s="107"/>
      <c r="ALV12" s="107"/>
      <c r="ALW12" s="107"/>
      <c r="ALX12" s="104"/>
      <c r="ALY12" s="104"/>
      <c r="ALZ12" s="104"/>
      <c r="AMA12" s="107"/>
      <c r="AMB12" s="107"/>
      <c r="AMM12" s="97"/>
      <c r="AMS12" s="100"/>
      <c r="AMW12" s="97"/>
      <c r="ANJ12" s="97"/>
      <c r="AOO12" s="107"/>
      <c r="AOP12" s="107"/>
      <c r="AOQ12" s="107"/>
      <c r="AOR12" s="104"/>
      <c r="AOS12" s="104"/>
      <c r="AOT12" s="104"/>
      <c r="AOU12" s="107"/>
      <c r="AOV12" s="107"/>
      <c r="APG12" s="97"/>
      <c r="APM12" s="100"/>
      <c r="APQ12" s="97"/>
      <c r="AQD12" s="97"/>
      <c r="ARI12" s="107"/>
      <c r="ARJ12" s="107"/>
      <c r="ARK12" s="107"/>
      <c r="ARL12" s="104"/>
      <c r="ARM12" s="104"/>
      <c r="ARN12" s="104"/>
      <c r="ARO12" s="107"/>
      <c r="ARP12" s="107"/>
      <c r="ASA12" s="97"/>
      <c r="ASG12" s="100"/>
      <c r="ASK12" s="97"/>
      <c r="ASX12" s="97"/>
      <c r="AUC12" s="107"/>
      <c r="AUD12" s="107"/>
      <c r="AUE12" s="107"/>
      <c r="AUF12" s="104"/>
      <c r="AUG12" s="104"/>
      <c r="AUH12" s="104"/>
      <c r="AUI12" s="107"/>
      <c r="AUJ12" s="107"/>
      <c r="AUU12" s="97"/>
      <c r="AVA12" s="100"/>
      <c r="AVE12" s="97"/>
      <c r="AVR12" s="97"/>
      <c r="AWW12" s="107"/>
      <c r="AWX12" s="107"/>
      <c r="AWY12" s="107"/>
      <c r="AWZ12" s="104"/>
      <c r="AXA12" s="104"/>
      <c r="AXB12" s="104"/>
      <c r="AXC12" s="107"/>
      <c r="AXD12" s="107"/>
      <c r="AXO12" s="97"/>
      <c r="AXU12" s="100"/>
      <c r="AXY12" s="97"/>
      <c r="AYL12" s="97"/>
      <c r="AZQ12" s="107"/>
      <c r="AZR12" s="107"/>
      <c r="AZS12" s="107"/>
      <c r="AZT12" s="104"/>
      <c r="AZU12" s="104"/>
      <c r="AZV12" s="104"/>
      <c r="AZW12" s="107"/>
      <c r="AZX12" s="107"/>
      <c r="BAI12" s="97"/>
      <c r="BAO12" s="100"/>
      <c r="BAS12" s="97"/>
      <c r="BBF12" s="97"/>
      <c r="BCK12" s="107"/>
      <c r="BCL12" s="107"/>
      <c r="BCM12" s="107"/>
      <c r="BCN12" s="104"/>
      <c r="BCO12" s="104"/>
      <c r="BCP12" s="104"/>
      <c r="BCQ12" s="107"/>
      <c r="BCR12" s="107"/>
      <c r="BDC12" s="97"/>
      <c r="BDI12" s="100"/>
      <c r="BDM12" s="97"/>
      <c r="BDZ12" s="97"/>
      <c r="BFE12" s="107"/>
      <c r="BFF12" s="107"/>
      <c r="BFG12" s="107"/>
      <c r="BFH12" s="104"/>
      <c r="BFI12" s="104"/>
      <c r="BFJ12" s="104"/>
      <c r="BFK12" s="107"/>
      <c r="BFL12" s="107"/>
      <c r="BFW12" s="97"/>
      <c r="BGC12" s="100"/>
      <c r="BGG12" s="97"/>
      <c r="BGT12" s="97"/>
      <c r="BHY12" s="107"/>
      <c r="BHZ12" s="107"/>
      <c r="BIA12" s="107"/>
      <c r="BIB12" s="104"/>
      <c r="BIC12" s="104"/>
      <c r="BID12" s="104"/>
      <c r="BIE12" s="107"/>
      <c r="BIF12" s="107"/>
      <c r="BIQ12" s="97"/>
      <c r="BIW12" s="100"/>
      <c r="BJA12" s="97"/>
      <c r="BJN12" s="97"/>
      <c r="BKS12" s="107"/>
      <c r="BKT12" s="107"/>
      <c r="BKU12" s="107"/>
      <c r="BKV12" s="104"/>
      <c r="BKW12" s="104"/>
      <c r="BKX12" s="104"/>
      <c r="BKY12" s="107"/>
      <c r="BKZ12" s="107"/>
      <c r="BLK12" s="97"/>
      <c r="BLQ12" s="100"/>
      <c r="BLU12" s="97"/>
      <c r="BMH12" s="97"/>
      <c r="BNM12" s="107"/>
      <c r="BNN12" s="107"/>
      <c r="BNO12" s="107"/>
      <c r="BNP12" s="104"/>
      <c r="BNQ12" s="104"/>
      <c r="BNR12" s="104"/>
      <c r="BNS12" s="107"/>
      <c r="BNT12" s="107"/>
      <c r="BOE12" s="97"/>
      <c r="BOK12" s="100"/>
      <c r="BOO12" s="97"/>
      <c r="BPB12" s="97"/>
      <c r="BQG12" s="107"/>
      <c r="BQH12" s="107"/>
      <c r="BQI12" s="107"/>
      <c r="BQJ12" s="104"/>
      <c r="BQK12" s="104"/>
      <c r="BQL12" s="104"/>
      <c r="BQM12" s="107"/>
      <c r="BQN12" s="107"/>
      <c r="BQY12" s="97"/>
      <c r="BRE12" s="100"/>
      <c r="BRI12" s="97"/>
      <c r="BRV12" s="97"/>
      <c r="BTA12" s="107"/>
      <c r="BTB12" s="107"/>
      <c r="BTC12" s="107"/>
      <c r="BTD12" s="104"/>
      <c r="BTE12" s="104"/>
      <c r="BTF12" s="104"/>
      <c r="BTG12" s="107"/>
      <c r="BTH12" s="107"/>
      <c r="BTS12" s="97"/>
      <c r="BTY12" s="100"/>
      <c r="BUC12" s="97"/>
      <c r="BUP12" s="97"/>
      <c r="BVU12" s="107"/>
      <c r="BVV12" s="107"/>
      <c r="BVW12" s="107"/>
      <c r="BVX12" s="104"/>
      <c r="BVY12" s="104"/>
      <c r="BVZ12" s="104"/>
      <c r="BWA12" s="107"/>
      <c r="BWB12" s="107"/>
      <c r="BWM12" s="97"/>
      <c r="BWS12" s="100"/>
      <c r="BWW12" s="97"/>
      <c r="BXJ12" s="97"/>
      <c r="BYO12" s="107"/>
      <c r="BYP12" s="107"/>
      <c r="BYQ12" s="107"/>
      <c r="BYR12" s="104"/>
      <c r="BYS12" s="104"/>
      <c r="BYT12" s="104"/>
      <c r="BYU12" s="107"/>
      <c r="BYV12" s="107"/>
      <c r="BZG12" s="97"/>
      <c r="BZM12" s="100"/>
      <c r="BZQ12" s="97"/>
      <c r="CAD12" s="97"/>
      <c r="CBI12" s="107"/>
      <c r="CBJ12" s="107"/>
      <c r="CBK12" s="107"/>
      <c r="CBL12" s="104"/>
      <c r="CBM12" s="104"/>
      <c r="CBN12" s="104"/>
      <c r="CBO12" s="107"/>
      <c r="CBP12" s="107"/>
      <c r="CCA12" s="97"/>
      <c r="CCG12" s="100"/>
      <c r="CCK12" s="97"/>
      <c r="CCX12" s="97"/>
      <c r="CEC12" s="107"/>
      <c r="CED12" s="107"/>
      <c r="CEE12" s="107"/>
      <c r="CEF12" s="104"/>
      <c r="CEG12" s="104"/>
      <c r="CEH12" s="104"/>
      <c r="CEI12" s="107"/>
      <c r="CEJ12" s="107"/>
      <c r="CEU12" s="97"/>
      <c r="CFA12" s="100"/>
      <c r="CFE12" s="97"/>
      <c r="CFR12" s="97"/>
      <c r="CGW12" s="107"/>
      <c r="CGX12" s="107"/>
      <c r="CGY12" s="107"/>
      <c r="CGZ12" s="104"/>
      <c r="CHA12" s="104"/>
      <c r="CHB12" s="104"/>
      <c r="CHC12" s="107"/>
      <c r="CHD12" s="107"/>
      <c r="CHO12" s="97"/>
      <c r="CHU12" s="100"/>
      <c r="CHY12" s="97"/>
      <c r="CIL12" s="97"/>
      <c r="CJQ12" s="107"/>
      <c r="CJR12" s="107"/>
      <c r="CJS12" s="107"/>
      <c r="CJT12" s="104"/>
      <c r="CJU12" s="104"/>
      <c r="CJV12" s="104"/>
      <c r="CJW12" s="107"/>
      <c r="CJX12" s="107"/>
      <c r="CKI12" s="97"/>
      <c r="CKO12" s="100"/>
      <c r="CKS12" s="97"/>
      <c r="CLF12" s="97"/>
      <c r="CMK12" s="107"/>
      <c r="CML12" s="107"/>
      <c r="CMM12" s="107"/>
      <c r="CMN12" s="104"/>
      <c r="CMO12" s="104"/>
      <c r="CMP12" s="104"/>
      <c r="CMQ12" s="107"/>
      <c r="CMR12" s="107"/>
      <c r="CNC12" s="97"/>
      <c r="CNI12" s="100"/>
      <c r="CNM12" s="97"/>
      <c r="CNZ12" s="97"/>
      <c r="CPE12" s="107"/>
      <c r="CPF12" s="107"/>
      <c r="CPG12" s="107"/>
      <c r="CPH12" s="104"/>
      <c r="CPI12" s="104"/>
      <c r="CPJ12" s="104"/>
      <c r="CPK12" s="107"/>
      <c r="CPL12" s="107"/>
      <c r="CPW12" s="97"/>
      <c r="CQC12" s="100"/>
      <c r="CQG12" s="97"/>
      <c r="CQT12" s="97"/>
      <c r="CRY12" s="107"/>
      <c r="CRZ12" s="107"/>
      <c r="CSA12" s="107"/>
      <c r="CSB12" s="104"/>
      <c r="CSC12" s="104"/>
      <c r="CSD12" s="104"/>
      <c r="CSE12" s="107"/>
      <c r="CSF12" s="107"/>
      <c r="CSQ12" s="97"/>
      <c r="CSW12" s="100"/>
      <c r="CTA12" s="97"/>
      <c r="CTN12" s="97"/>
      <c r="CUS12" s="107"/>
      <c r="CUT12" s="107"/>
      <c r="CUU12" s="107"/>
      <c r="CUV12" s="104"/>
      <c r="CUW12" s="104"/>
      <c r="CUX12" s="104"/>
      <c r="CUY12" s="107"/>
      <c r="CUZ12" s="107"/>
      <c r="CVK12" s="97"/>
      <c r="CVQ12" s="100"/>
      <c r="CVU12" s="97"/>
      <c r="CWH12" s="97"/>
      <c r="CXM12" s="107"/>
      <c r="CXN12" s="107"/>
      <c r="CXO12" s="107"/>
      <c r="CXP12" s="104"/>
      <c r="CXQ12" s="104"/>
      <c r="CXR12" s="104"/>
      <c r="CXS12" s="107"/>
      <c r="CXT12" s="107"/>
      <c r="CYE12" s="97"/>
      <c r="CYK12" s="100"/>
      <c r="CYO12" s="97"/>
      <c r="CZB12" s="97"/>
      <c r="DAG12" s="107"/>
      <c r="DAH12" s="107"/>
      <c r="DAI12" s="107"/>
      <c r="DAJ12" s="104"/>
      <c r="DAK12" s="104"/>
      <c r="DAL12" s="104"/>
      <c r="DAM12" s="107"/>
      <c r="DAN12" s="107"/>
      <c r="DAY12" s="97"/>
      <c r="DBE12" s="100"/>
      <c r="DBI12" s="97"/>
      <c r="DBV12" s="97"/>
      <c r="DDA12" s="107"/>
      <c r="DDB12" s="107"/>
      <c r="DDC12" s="107"/>
      <c r="DDD12" s="104"/>
      <c r="DDE12" s="104"/>
      <c r="DDF12" s="104"/>
      <c r="DDG12" s="107"/>
      <c r="DDH12" s="107"/>
      <c r="DDS12" s="97"/>
      <c r="DDY12" s="100"/>
      <c r="DEC12" s="97"/>
      <c r="DEP12" s="97"/>
      <c r="DFU12" s="107"/>
      <c r="DFV12" s="107"/>
      <c r="DFW12" s="107"/>
      <c r="DFX12" s="104"/>
      <c r="DFY12" s="104"/>
      <c r="DFZ12" s="104"/>
      <c r="DGA12" s="107"/>
      <c r="DGB12" s="107"/>
      <c r="DGM12" s="97"/>
      <c r="DGS12" s="100"/>
      <c r="DGW12" s="97"/>
      <c r="DHJ12" s="97"/>
      <c r="DIO12" s="107"/>
      <c r="DIP12" s="107"/>
      <c r="DIQ12" s="107"/>
      <c r="DIR12" s="104"/>
      <c r="DIS12" s="104"/>
      <c r="DIT12" s="104"/>
      <c r="DIU12" s="107"/>
      <c r="DIV12" s="107"/>
      <c r="DJG12" s="97"/>
      <c r="DJM12" s="100"/>
      <c r="DJQ12" s="97"/>
      <c r="DKD12" s="97"/>
      <c r="DLI12" s="107"/>
      <c r="DLJ12" s="107"/>
      <c r="DLK12" s="107"/>
      <c r="DLL12" s="104"/>
      <c r="DLM12" s="104"/>
      <c r="DLN12" s="104"/>
      <c r="DLO12" s="107"/>
      <c r="DLP12" s="107"/>
      <c r="DMA12" s="97"/>
      <c r="DMG12" s="100"/>
      <c r="DMK12" s="97"/>
      <c r="DMX12" s="97"/>
      <c r="DOC12" s="107"/>
      <c r="DOD12" s="107"/>
      <c r="DOE12" s="107"/>
      <c r="DOF12" s="104"/>
      <c r="DOG12" s="104"/>
      <c r="DOH12" s="104"/>
      <c r="DOI12" s="107"/>
      <c r="DOJ12" s="107"/>
      <c r="DOU12" s="97"/>
      <c r="DPA12" s="100"/>
      <c r="DPE12" s="97"/>
      <c r="DPR12" s="97"/>
      <c r="DQW12" s="107"/>
      <c r="DQX12" s="107"/>
      <c r="DQY12" s="107"/>
      <c r="DQZ12" s="104"/>
      <c r="DRA12" s="104"/>
      <c r="DRB12" s="104"/>
      <c r="DRC12" s="107"/>
      <c r="DRD12" s="107"/>
      <c r="DRO12" s="97"/>
      <c r="DRU12" s="100"/>
      <c r="DRY12" s="97"/>
      <c r="DSL12" s="97"/>
      <c r="DTQ12" s="107"/>
      <c r="DTR12" s="107"/>
      <c r="DTS12" s="107"/>
      <c r="DTT12" s="104"/>
      <c r="DTU12" s="104"/>
      <c r="DTV12" s="104"/>
      <c r="DTW12" s="107"/>
      <c r="DTX12" s="107"/>
      <c r="DUI12" s="97"/>
      <c r="DUO12" s="100"/>
      <c r="DUS12" s="97"/>
      <c r="DVF12" s="97"/>
      <c r="DWK12" s="107"/>
      <c r="DWL12" s="107"/>
      <c r="DWM12" s="107"/>
      <c r="DWN12" s="104"/>
      <c r="DWO12" s="104"/>
      <c r="DWP12" s="104"/>
      <c r="DWQ12" s="107"/>
      <c r="DWR12" s="107"/>
      <c r="DXC12" s="97"/>
      <c r="DXI12" s="100"/>
      <c r="DXM12" s="97"/>
      <c r="DXZ12" s="97"/>
      <c r="DZE12" s="107"/>
      <c r="DZF12" s="107"/>
      <c r="DZG12" s="107"/>
      <c r="DZH12" s="104"/>
      <c r="DZI12" s="104"/>
      <c r="DZJ12" s="104"/>
      <c r="DZK12" s="107"/>
      <c r="DZL12" s="107"/>
      <c r="DZW12" s="97"/>
      <c r="EAC12" s="100"/>
      <c r="EAG12" s="97"/>
      <c r="EAT12" s="97"/>
      <c r="EBY12" s="107"/>
      <c r="EBZ12" s="107"/>
      <c r="ECA12" s="107"/>
      <c r="ECB12" s="104"/>
      <c r="ECC12" s="104"/>
      <c r="ECD12" s="104"/>
      <c r="ECE12" s="107"/>
      <c r="ECF12" s="107"/>
      <c r="ECQ12" s="97"/>
      <c r="ECW12" s="100"/>
      <c r="EDA12" s="97"/>
      <c r="EDN12" s="97"/>
      <c r="EES12" s="107"/>
      <c r="EET12" s="107"/>
      <c r="EEU12" s="107"/>
      <c r="EEV12" s="104"/>
      <c r="EEW12" s="104"/>
      <c r="EEX12" s="104"/>
      <c r="EEY12" s="107"/>
      <c r="EEZ12" s="107"/>
      <c r="EFK12" s="97"/>
      <c r="EFQ12" s="100"/>
      <c r="EFU12" s="97"/>
      <c r="EGH12" s="97"/>
      <c r="EHM12" s="107"/>
      <c r="EHN12" s="107"/>
      <c r="EHO12" s="107"/>
      <c r="EHP12" s="104"/>
      <c r="EHQ12" s="104"/>
      <c r="EHR12" s="104"/>
      <c r="EHS12" s="107"/>
      <c r="EHT12" s="107"/>
      <c r="EIE12" s="97"/>
      <c r="EIK12" s="100"/>
      <c r="EIO12" s="97"/>
      <c r="EJB12" s="97"/>
      <c r="EKG12" s="107"/>
      <c r="EKH12" s="107"/>
      <c r="EKI12" s="107"/>
      <c r="EKJ12" s="104"/>
      <c r="EKK12" s="104"/>
      <c r="EKL12" s="104"/>
      <c r="EKM12" s="107"/>
      <c r="EKN12" s="107"/>
      <c r="EKY12" s="97"/>
      <c r="ELE12" s="100"/>
      <c r="ELI12" s="97"/>
      <c r="ELV12" s="97"/>
      <c r="ENA12" s="107"/>
      <c r="ENB12" s="107"/>
      <c r="ENC12" s="107"/>
      <c r="END12" s="104"/>
      <c r="ENE12" s="104"/>
      <c r="ENF12" s="104"/>
      <c r="ENG12" s="107"/>
      <c r="ENH12" s="107"/>
      <c r="ENS12" s="97"/>
      <c r="ENY12" s="100"/>
      <c r="EOC12" s="97"/>
      <c r="EOP12" s="97"/>
      <c r="EPU12" s="107"/>
      <c r="EPV12" s="107"/>
      <c r="EPW12" s="107"/>
      <c r="EPX12" s="104"/>
      <c r="EPY12" s="104"/>
      <c r="EPZ12" s="104"/>
      <c r="EQA12" s="107"/>
      <c r="EQB12" s="107"/>
      <c r="EQM12" s="97"/>
      <c r="EQS12" s="100"/>
      <c r="EQW12" s="97"/>
      <c r="ERJ12" s="97"/>
      <c r="ESO12" s="107"/>
      <c r="ESP12" s="107"/>
      <c r="ESQ12" s="107"/>
      <c r="ESR12" s="104"/>
      <c r="ESS12" s="104"/>
      <c r="EST12" s="104"/>
      <c r="ESU12" s="107"/>
      <c r="ESV12" s="107"/>
      <c r="ETG12" s="97"/>
      <c r="ETM12" s="100"/>
      <c r="ETQ12" s="97"/>
      <c r="EUD12" s="97"/>
      <c r="EVI12" s="107"/>
      <c r="EVJ12" s="107"/>
      <c r="EVK12" s="107"/>
      <c r="EVL12" s="104"/>
      <c r="EVM12" s="104"/>
      <c r="EVN12" s="104"/>
      <c r="EVO12" s="107"/>
      <c r="EVP12" s="107"/>
      <c r="EWA12" s="97"/>
      <c r="EWG12" s="100"/>
      <c r="EWK12" s="97"/>
      <c r="EWX12" s="97"/>
      <c r="EYC12" s="107"/>
      <c r="EYD12" s="107"/>
      <c r="EYE12" s="107"/>
      <c r="EYF12" s="104"/>
      <c r="EYG12" s="104"/>
      <c r="EYH12" s="104"/>
      <c r="EYI12" s="107"/>
      <c r="EYJ12" s="107"/>
      <c r="EYU12" s="97"/>
      <c r="EZA12" s="100"/>
      <c r="EZE12" s="97"/>
      <c r="EZR12" s="97"/>
      <c r="FAW12" s="107"/>
      <c r="FAX12" s="107"/>
      <c r="FAY12" s="107"/>
      <c r="FAZ12" s="104"/>
      <c r="FBA12" s="104"/>
      <c r="FBB12" s="104"/>
      <c r="FBC12" s="107"/>
      <c r="FBD12" s="107"/>
      <c r="FBO12" s="97"/>
      <c r="FBU12" s="100"/>
      <c r="FBY12" s="97"/>
      <c r="FCL12" s="97"/>
      <c r="FDQ12" s="107"/>
      <c r="FDR12" s="107"/>
      <c r="FDS12" s="107"/>
      <c r="FDT12" s="104"/>
      <c r="FDU12" s="104"/>
      <c r="FDV12" s="104"/>
      <c r="FDW12" s="107"/>
      <c r="FDX12" s="107"/>
      <c r="FEI12" s="97"/>
      <c r="FEO12" s="100"/>
      <c r="FES12" s="97"/>
      <c r="FFF12" s="97"/>
      <c r="FGK12" s="107"/>
      <c r="FGL12" s="107"/>
      <c r="FGM12" s="107"/>
      <c r="FGN12" s="104"/>
      <c r="FGO12" s="104"/>
      <c r="FGP12" s="104"/>
      <c r="FGQ12" s="107"/>
      <c r="FGR12" s="107"/>
      <c r="FHC12" s="97"/>
      <c r="FHI12" s="100"/>
      <c r="FHM12" s="97"/>
      <c r="FHZ12" s="97"/>
      <c r="FJE12" s="107"/>
      <c r="FJF12" s="107"/>
      <c r="FJG12" s="107"/>
      <c r="FJH12" s="104"/>
      <c r="FJI12" s="104"/>
      <c r="FJJ12" s="104"/>
      <c r="FJK12" s="107"/>
      <c r="FJL12" s="107"/>
      <c r="FJW12" s="97"/>
      <c r="FKC12" s="100"/>
      <c r="FKG12" s="97"/>
      <c r="FKT12" s="97"/>
      <c r="FLY12" s="107"/>
      <c r="FLZ12" s="107"/>
      <c r="FMA12" s="107"/>
      <c r="FMB12" s="104"/>
      <c r="FMC12" s="104"/>
      <c r="FMD12" s="104"/>
      <c r="FME12" s="107"/>
      <c r="FMF12" s="107"/>
      <c r="FMQ12" s="97"/>
      <c r="FMW12" s="100"/>
      <c r="FNA12" s="97"/>
      <c r="FNN12" s="97"/>
      <c r="FOS12" s="107"/>
      <c r="FOT12" s="107"/>
      <c r="FOU12" s="107"/>
      <c r="FOV12" s="104"/>
      <c r="FOW12" s="104"/>
      <c r="FOX12" s="104"/>
      <c r="FOY12" s="107"/>
      <c r="FOZ12" s="107"/>
      <c r="FPK12" s="97"/>
      <c r="FPQ12" s="100"/>
      <c r="FPU12" s="97"/>
      <c r="FQH12" s="97"/>
      <c r="FRM12" s="107"/>
      <c r="FRN12" s="107"/>
      <c r="FRO12" s="107"/>
      <c r="FRP12" s="104"/>
      <c r="FRQ12" s="104"/>
      <c r="FRR12" s="104"/>
      <c r="FRS12" s="107"/>
      <c r="FRT12" s="107"/>
      <c r="FSE12" s="97"/>
      <c r="FSK12" s="100"/>
      <c r="FSO12" s="97"/>
      <c r="FTB12" s="97"/>
      <c r="FUG12" s="107"/>
      <c r="FUH12" s="107"/>
      <c r="FUI12" s="107"/>
      <c r="FUJ12" s="104"/>
      <c r="FUK12" s="104"/>
      <c r="FUL12" s="104"/>
      <c r="FUM12" s="107"/>
      <c r="FUN12" s="107"/>
      <c r="FUY12" s="97"/>
      <c r="FVE12" s="100"/>
      <c r="FVI12" s="97"/>
      <c r="FVV12" s="97"/>
      <c r="FXA12" s="107"/>
      <c r="FXB12" s="107"/>
      <c r="FXC12" s="107"/>
      <c r="FXD12" s="104"/>
      <c r="FXE12" s="104"/>
      <c r="FXF12" s="104"/>
      <c r="FXG12" s="107"/>
      <c r="FXH12" s="107"/>
      <c r="FXS12" s="97"/>
      <c r="FXY12" s="100"/>
      <c r="FYC12" s="97"/>
      <c r="FYP12" s="97"/>
      <c r="FZU12" s="107"/>
      <c r="FZV12" s="107"/>
      <c r="FZW12" s="107"/>
      <c r="FZX12" s="104"/>
      <c r="FZY12" s="104"/>
      <c r="FZZ12" s="104"/>
      <c r="GAA12" s="107"/>
      <c r="GAB12" s="107"/>
      <c r="GAM12" s="97"/>
      <c r="GAS12" s="100"/>
      <c r="GAW12" s="97"/>
      <c r="GBJ12" s="97"/>
      <c r="GCO12" s="107"/>
      <c r="GCP12" s="107"/>
      <c r="GCQ12" s="107"/>
      <c r="GCR12" s="104"/>
      <c r="GCS12" s="104"/>
      <c r="GCT12" s="104"/>
      <c r="GCU12" s="107"/>
      <c r="GCV12" s="107"/>
      <c r="GDG12" s="97"/>
      <c r="GDM12" s="100"/>
      <c r="GDQ12" s="97"/>
      <c r="GED12" s="97"/>
      <c r="GFI12" s="107"/>
      <c r="GFJ12" s="107"/>
      <c r="GFK12" s="107"/>
      <c r="GFL12" s="104"/>
      <c r="GFM12" s="104"/>
      <c r="GFN12" s="104"/>
      <c r="GFO12" s="107"/>
      <c r="GFP12" s="107"/>
      <c r="GGA12" s="97"/>
      <c r="GGG12" s="100"/>
      <c r="GGK12" s="97"/>
      <c r="GGX12" s="97"/>
      <c r="GIC12" s="107"/>
      <c r="GID12" s="107"/>
      <c r="GIE12" s="107"/>
      <c r="GIF12" s="104"/>
      <c r="GIG12" s="104"/>
      <c r="GIH12" s="104"/>
      <c r="GII12" s="107"/>
      <c r="GIJ12" s="107"/>
      <c r="GIU12" s="97"/>
      <c r="GJA12" s="100"/>
      <c r="GJE12" s="97"/>
      <c r="GJR12" s="97"/>
      <c r="GKW12" s="107"/>
      <c r="GKX12" s="107"/>
      <c r="GKY12" s="107"/>
      <c r="GKZ12" s="104"/>
      <c r="GLA12" s="104"/>
      <c r="GLB12" s="104"/>
      <c r="GLC12" s="107"/>
      <c r="GLD12" s="107"/>
      <c r="GLO12" s="97"/>
      <c r="GLU12" s="100"/>
      <c r="GLY12" s="97"/>
      <c r="GML12" s="97"/>
      <c r="GNQ12" s="107"/>
      <c r="GNR12" s="107"/>
      <c r="GNS12" s="107"/>
      <c r="GNT12" s="104"/>
      <c r="GNU12" s="104"/>
      <c r="GNV12" s="104"/>
      <c r="GNW12" s="107"/>
      <c r="GNX12" s="107"/>
      <c r="GOI12" s="97"/>
      <c r="GOO12" s="100"/>
      <c r="GOS12" s="97"/>
      <c r="GPF12" s="97"/>
      <c r="GQK12" s="107"/>
      <c r="GQL12" s="107"/>
      <c r="GQM12" s="107"/>
      <c r="GQN12" s="104"/>
      <c r="GQO12" s="104"/>
      <c r="GQP12" s="104"/>
      <c r="GQQ12" s="107"/>
      <c r="GQR12" s="107"/>
      <c r="GRC12" s="97"/>
      <c r="GRI12" s="100"/>
      <c r="GRM12" s="97"/>
      <c r="GRZ12" s="97"/>
      <c r="GTE12" s="107"/>
      <c r="GTF12" s="107"/>
      <c r="GTG12" s="107"/>
      <c r="GTH12" s="104"/>
      <c r="GTI12" s="104"/>
      <c r="GTJ12" s="104"/>
      <c r="GTK12" s="107"/>
      <c r="GTL12" s="107"/>
      <c r="GTW12" s="97"/>
      <c r="GUC12" s="100"/>
      <c r="GUG12" s="97"/>
      <c r="GUT12" s="97"/>
      <c r="GVY12" s="107"/>
      <c r="GVZ12" s="107"/>
      <c r="GWA12" s="107"/>
      <c r="GWB12" s="104"/>
      <c r="GWC12" s="104"/>
      <c r="GWD12" s="104"/>
      <c r="GWE12" s="107"/>
      <c r="GWF12" s="107"/>
      <c r="GWQ12" s="97"/>
      <c r="GWW12" s="100"/>
      <c r="GXA12" s="97"/>
      <c r="GXN12" s="97"/>
      <c r="GYS12" s="107"/>
      <c r="GYT12" s="107"/>
      <c r="GYU12" s="107"/>
      <c r="GYV12" s="104"/>
      <c r="GYW12" s="104"/>
      <c r="GYX12" s="104"/>
      <c r="GYY12" s="107"/>
      <c r="GYZ12" s="107"/>
      <c r="GZK12" s="97"/>
      <c r="GZQ12" s="100"/>
      <c r="GZU12" s="97"/>
      <c r="HAH12" s="97"/>
      <c r="HBM12" s="107"/>
      <c r="HBN12" s="107"/>
      <c r="HBO12" s="107"/>
      <c r="HBP12" s="104"/>
      <c r="HBQ12" s="104"/>
      <c r="HBR12" s="104"/>
      <c r="HBS12" s="107"/>
      <c r="HBT12" s="107"/>
      <c r="HCE12" s="97"/>
      <c r="HCK12" s="100"/>
      <c r="HCO12" s="97"/>
      <c r="HDB12" s="97"/>
      <c r="HEG12" s="107"/>
      <c r="HEH12" s="107"/>
      <c r="HEI12" s="107"/>
      <c r="HEJ12" s="104"/>
      <c r="HEK12" s="104"/>
      <c r="HEL12" s="104"/>
      <c r="HEM12" s="107"/>
      <c r="HEN12" s="107"/>
      <c r="HEY12" s="97"/>
      <c r="HFE12" s="100"/>
      <c r="HFI12" s="97"/>
      <c r="HFV12" s="97"/>
      <c r="HHA12" s="107"/>
      <c r="HHB12" s="107"/>
      <c r="HHC12" s="107"/>
      <c r="HHD12" s="104"/>
      <c r="HHE12" s="104"/>
      <c r="HHF12" s="104"/>
      <c r="HHG12" s="107"/>
      <c r="HHH12" s="107"/>
      <c r="HHS12" s="97"/>
      <c r="HHY12" s="100"/>
      <c r="HIC12" s="97"/>
      <c r="HIP12" s="97"/>
      <c r="HJU12" s="107"/>
      <c r="HJV12" s="107"/>
      <c r="HJW12" s="107"/>
      <c r="HJX12" s="104"/>
      <c r="HJY12" s="104"/>
      <c r="HJZ12" s="104"/>
      <c r="HKA12" s="107"/>
      <c r="HKB12" s="107"/>
      <c r="HKM12" s="97"/>
      <c r="HKS12" s="100"/>
      <c r="HKW12" s="97"/>
      <c r="HLJ12" s="97"/>
      <c r="HMO12" s="107"/>
      <c r="HMP12" s="107"/>
      <c r="HMQ12" s="107"/>
      <c r="HMR12" s="104"/>
      <c r="HMS12" s="104"/>
      <c r="HMT12" s="104"/>
      <c r="HMU12" s="107"/>
      <c r="HMV12" s="107"/>
      <c r="HNG12" s="97"/>
      <c r="HNM12" s="100"/>
      <c r="HNQ12" s="97"/>
      <c r="HOD12" s="97"/>
      <c r="HPI12" s="107"/>
      <c r="HPJ12" s="107"/>
      <c r="HPK12" s="107"/>
      <c r="HPL12" s="104"/>
      <c r="HPM12" s="104"/>
      <c r="HPN12" s="104"/>
      <c r="HPO12" s="107"/>
      <c r="HPP12" s="107"/>
      <c r="HQA12" s="97"/>
      <c r="HQG12" s="100"/>
      <c r="HQK12" s="97"/>
      <c r="HQX12" s="97"/>
      <c r="HSC12" s="107"/>
      <c r="HSD12" s="107"/>
      <c r="HSE12" s="107"/>
      <c r="HSF12" s="104"/>
      <c r="HSG12" s="104"/>
      <c r="HSH12" s="104"/>
      <c r="HSI12" s="107"/>
      <c r="HSJ12" s="107"/>
      <c r="HSU12" s="97"/>
      <c r="HTA12" s="100"/>
      <c r="HTE12" s="97"/>
      <c r="HTR12" s="97"/>
      <c r="HUW12" s="107"/>
      <c r="HUX12" s="107"/>
      <c r="HUY12" s="107"/>
      <c r="HUZ12" s="104"/>
      <c r="HVA12" s="104"/>
      <c r="HVB12" s="104"/>
      <c r="HVC12" s="107"/>
      <c r="HVD12" s="107"/>
      <c r="HVO12" s="97"/>
      <c r="HVU12" s="100"/>
      <c r="HVY12" s="97"/>
      <c r="HWL12" s="97"/>
      <c r="HXQ12" s="107"/>
      <c r="HXR12" s="107"/>
      <c r="HXS12" s="107"/>
      <c r="HXT12" s="104"/>
      <c r="HXU12" s="104"/>
      <c r="HXV12" s="104"/>
      <c r="HXW12" s="107"/>
      <c r="HXX12" s="107"/>
      <c r="HYI12" s="97"/>
      <c r="HYO12" s="100"/>
      <c r="HYS12" s="97"/>
      <c r="HZF12" s="97"/>
      <c r="IAK12" s="107"/>
      <c r="IAL12" s="107"/>
      <c r="IAM12" s="107"/>
      <c r="IAN12" s="104"/>
      <c r="IAO12" s="104"/>
      <c r="IAP12" s="104"/>
      <c r="IAQ12" s="107"/>
      <c r="IAR12" s="107"/>
      <c r="IBC12" s="97"/>
      <c r="IBI12" s="100"/>
      <c r="IBM12" s="97"/>
      <c r="IBZ12" s="97"/>
      <c r="IDE12" s="107"/>
      <c r="IDF12" s="107"/>
      <c r="IDG12" s="107"/>
      <c r="IDH12" s="104"/>
      <c r="IDI12" s="104"/>
      <c r="IDJ12" s="104"/>
      <c r="IDK12" s="107"/>
      <c r="IDL12" s="107"/>
      <c r="IDW12" s="97"/>
      <c r="IEC12" s="100"/>
      <c r="IEG12" s="97"/>
      <c r="IET12" s="97"/>
      <c r="IFY12" s="107"/>
      <c r="IFZ12" s="107"/>
      <c r="IGA12" s="107"/>
      <c r="IGB12" s="104"/>
      <c r="IGC12" s="104"/>
      <c r="IGD12" s="104"/>
      <c r="IGE12" s="107"/>
      <c r="IGF12" s="107"/>
      <c r="IGQ12" s="97"/>
      <c r="IGW12" s="100"/>
      <c r="IHA12" s="97"/>
      <c r="IHN12" s="97"/>
      <c r="IIS12" s="107"/>
      <c r="IIT12" s="107"/>
      <c r="IIU12" s="107"/>
      <c r="IIV12" s="104"/>
      <c r="IIW12" s="104"/>
      <c r="IIX12" s="104"/>
      <c r="IIY12" s="107"/>
      <c r="IIZ12" s="107"/>
      <c r="IJK12" s="97"/>
      <c r="IJQ12" s="100"/>
      <c r="IJU12" s="97"/>
      <c r="IKH12" s="97"/>
      <c r="ILM12" s="107"/>
      <c r="ILN12" s="107"/>
      <c r="ILO12" s="107"/>
      <c r="ILP12" s="104"/>
      <c r="ILQ12" s="104"/>
      <c r="ILR12" s="104"/>
      <c r="ILS12" s="107"/>
      <c r="ILT12" s="107"/>
      <c r="IME12" s="97"/>
      <c r="IMK12" s="100"/>
      <c r="IMO12" s="97"/>
      <c r="INB12" s="97"/>
      <c r="IOG12" s="107"/>
      <c r="IOH12" s="107"/>
      <c r="IOI12" s="107"/>
      <c r="IOJ12" s="104"/>
      <c r="IOK12" s="104"/>
      <c r="IOL12" s="104"/>
      <c r="IOM12" s="107"/>
      <c r="ION12" s="107"/>
      <c r="IOY12" s="97"/>
      <c r="IPE12" s="100"/>
      <c r="IPI12" s="97"/>
      <c r="IPV12" s="97"/>
      <c r="IRA12" s="107"/>
      <c r="IRB12" s="107"/>
      <c r="IRC12" s="107"/>
      <c r="IRD12" s="104"/>
      <c r="IRE12" s="104"/>
      <c r="IRF12" s="104"/>
      <c r="IRG12" s="107"/>
      <c r="IRH12" s="107"/>
      <c r="IRS12" s="97"/>
      <c r="IRY12" s="100"/>
      <c r="ISC12" s="97"/>
      <c r="ISP12" s="97"/>
      <c r="ITU12" s="107"/>
      <c r="ITV12" s="107"/>
      <c r="ITW12" s="107"/>
      <c r="ITX12" s="104"/>
      <c r="ITY12" s="104"/>
      <c r="ITZ12" s="104"/>
      <c r="IUA12" s="107"/>
      <c r="IUB12" s="107"/>
      <c r="IUM12" s="97"/>
      <c r="IUS12" s="100"/>
      <c r="IUW12" s="97"/>
      <c r="IVJ12" s="97"/>
      <c r="IWO12" s="107"/>
      <c r="IWP12" s="107"/>
      <c r="IWQ12" s="107"/>
      <c r="IWR12" s="104"/>
      <c r="IWS12" s="104"/>
      <c r="IWT12" s="104"/>
      <c r="IWU12" s="107"/>
      <c r="IWV12" s="107"/>
      <c r="IXG12" s="97"/>
      <c r="IXM12" s="100"/>
      <c r="IXQ12" s="97"/>
      <c r="IYD12" s="97"/>
      <c r="IZI12" s="107"/>
      <c r="IZJ12" s="107"/>
      <c r="IZK12" s="107"/>
      <c r="IZL12" s="104"/>
      <c r="IZM12" s="104"/>
      <c r="IZN12" s="104"/>
      <c r="IZO12" s="107"/>
      <c r="IZP12" s="107"/>
      <c r="JAA12" s="97"/>
      <c r="JAG12" s="100"/>
      <c r="JAK12" s="97"/>
      <c r="JAX12" s="97"/>
      <c r="JCC12" s="107"/>
      <c r="JCD12" s="107"/>
      <c r="JCE12" s="107"/>
      <c r="JCF12" s="104"/>
      <c r="JCG12" s="104"/>
      <c r="JCH12" s="104"/>
      <c r="JCI12" s="107"/>
      <c r="JCJ12" s="107"/>
      <c r="JCU12" s="97"/>
      <c r="JDA12" s="100"/>
      <c r="JDE12" s="97"/>
      <c r="JDR12" s="97"/>
      <c r="JEW12" s="107"/>
      <c r="JEX12" s="107"/>
      <c r="JEY12" s="107"/>
      <c r="JEZ12" s="104"/>
      <c r="JFA12" s="104"/>
      <c r="JFB12" s="104"/>
      <c r="JFC12" s="107"/>
      <c r="JFD12" s="107"/>
      <c r="JFO12" s="97"/>
      <c r="JFU12" s="100"/>
      <c r="JFY12" s="97"/>
      <c r="JGL12" s="97"/>
      <c r="JHQ12" s="107"/>
      <c r="JHR12" s="107"/>
      <c r="JHS12" s="107"/>
      <c r="JHT12" s="104"/>
      <c r="JHU12" s="104"/>
      <c r="JHV12" s="104"/>
      <c r="JHW12" s="107"/>
      <c r="JHX12" s="107"/>
      <c r="JII12" s="97"/>
      <c r="JIO12" s="100"/>
      <c r="JIS12" s="97"/>
      <c r="JJF12" s="97"/>
      <c r="JKK12" s="107"/>
      <c r="JKL12" s="107"/>
      <c r="JKM12" s="107"/>
      <c r="JKN12" s="104"/>
      <c r="JKO12" s="104"/>
      <c r="JKP12" s="104"/>
      <c r="JKQ12" s="107"/>
      <c r="JKR12" s="107"/>
      <c r="JLC12" s="97"/>
      <c r="JLI12" s="100"/>
      <c r="JLM12" s="97"/>
      <c r="JLZ12" s="97"/>
      <c r="JNE12" s="107"/>
      <c r="JNF12" s="107"/>
      <c r="JNG12" s="107"/>
      <c r="JNH12" s="104"/>
      <c r="JNI12" s="104"/>
      <c r="JNJ12" s="104"/>
      <c r="JNK12" s="107"/>
      <c r="JNL12" s="107"/>
      <c r="JNW12" s="97"/>
      <c r="JOC12" s="100"/>
      <c r="JOG12" s="97"/>
      <c r="JOT12" s="97"/>
      <c r="JPY12" s="107"/>
      <c r="JPZ12" s="107"/>
      <c r="JQA12" s="107"/>
      <c r="JQB12" s="104"/>
      <c r="JQC12" s="104"/>
      <c r="JQD12" s="104"/>
      <c r="JQE12" s="107"/>
      <c r="JQF12" s="107"/>
      <c r="JQQ12" s="97"/>
      <c r="JQW12" s="100"/>
      <c r="JRA12" s="97"/>
      <c r="JRN12" s="97"/>
      <c r="JSS12" s="107"/>
      <c r="JST12" s="107"/>
      <c r="JSU12" s="107"/>
      <c r="JSV12" s="104"/>
      <c r="JSW12" s="104"/>
      <c r="JSX12" s="104"/>
      <c r="JSY12" s="107"/>
      <c r="JSZ12" s="107"/>
      <c r="JTC12" s="96">
        <f t="shared" si="63"/>
        <v>2</v>
      </c>
      <c r="JTD12" s="96" t="str">
        <f>'Dummy Table1'!JSZ16</f>
        <v>South Africa</v>
      </c>
      <c r="JTE12" s="96">
        <f t="shared" si="64"/>
        <v>0</v>
      </c>
      <c r="JTF12" s="96">
        <f t="shared" si="65"/>
        <v>3</v>
      </c>
      <c r="JTG12" s="96">
        <f t="shared" si="66"/>
        <v>0</v>
      </c>
      <c r="JTH12" s="96">
        <f t="shared" si="67"/>
        <v>0</v>
      </c>
      <c r="JTI12" s="96">
        <f t="shared" si="68"/>
        <v>0</v>
      </c>
      <c r="JTJ12" s="96">
        <f t="shared" si="69"/>
        <v>100</v>
      </c>
      <c r="JTK12" s="97">
        <f t="shared" si="70"/>
        <v>3</v>
      </c>
      <c r="JTL12" s="96">
        <v>8</v>
      </c>
      <c r="JTM12" s="96">
        <f t="shared" si="71"/>
        <v>1</v>
      </c>
      <c r="JTN12" s="96">
        <f t="shared" si="72"/>
        <v>0</v>
      </c>
      <c r="JTO12" s="96">
        <f t="shared" si="73"/>
        <v>0</v>
      </c>
      <c r="JTP12" s="96">
        <f t="shared" si="74"/>
        <v>1</v>
      </c>
      <c r="JTQ12" s="100">
        <f t="shared" ref="JTQ12" si="100">IF(SUM(JUI11:JUK14)=0,IF(COUNTIF(JUL11:JUL14,0)&gt;1,2,JUL12+1),IF(AND(JTZ11=1,JTZ12=3,JUA11&lt;&gt;0,JUA12&lt;&gt;0,JUA13=0,JUA14=0),2,IF(AND(JTZ11=2,JTZ12=2,JUA11&lt;&gt;0,JUA12&lt;&gt;0,JUA13=0,JUA14=0),1,IF(AND(JTZ12=4,JUK12=2),3,JTZ12))))</f>
        <v>2</v>
      </c>
      <c r="JTR12" s="96" t="str">
        <f t="shared" ref="JTR12" si="101">VLOOKUP(2,JTC$11:JTD$14,2,FALSE)</f>
        <v>South Africa</v>
      </c>
      <c r="JTS12" s="96">
        <f t="shared" si="77"/>
        <v>0</v>
      </c>
      <c r="JTT12" s="96">
        <f t="shared" si="78"/>
        <v>100</v>
      </c>
      <c r="JTU12" s="97">
        <f t="shared" si="79"/>
        <v>3</v>
      </c>
      <c r="JTV12" s="96">
        <f t="shared" si="80"/>
        <v>2</v>
      </c>
      <c r="JTW12" s="96">
        <f t="shared" si="81"/>
        <v>0</v>
      </c>
      <c r="JTX12" s="96">
        <f t="shared" si="82"/>
        <v>0</v>
      </c>
      <c r="JTY12" s="96">
        <f t="shared" si="83"/>
        <v>8</v>
      </c>
      <c r="JTZ12" s="96">
        <f t="shared" si="84"/>
        <v>2</v>
      </c>
      <c r="JUA12" s="96" t="str">
        <f t="shared" ref="JUA12" si="102">IF(OR(AND(JTU11=JTU12,JTT11=JTT12,JTS11=JTS12),AND(JTU13=JTU12,JTT13=JTT12,JTS13=JTS12)),JTR12,0)</f>
        <v>South Africa</v>
      </c>
      <c r="JUB12" s="96">
        <f t="shared" si="86"/>
        <v>0</v>
      </c>
      <c r="JUC12" s="96">
        <f t="shared" si="87"/>
        <v>3</v>
      </c>
      <c r="JUD12" s="96">
        <f t="shared" si="88"/>
        <v>0</v>
      </c>
      <c r="JUE12" s="96">
        <f t="shared" si="89"/>
        <v>0</v>
      </c>
      <c r="JUF12" s="96">
        <f t="shared" si="90"/>
        <v>0</v>
      </c>
      <c r="JUG12" s="96">
        <f t="shared" si="91"/>
        <v>100</v>
      </c>
      <c r="JUH12" s="97">
        <f t="shared" si="92"/>
        <v>3</v>
      </c>
      <c r="JUI12" s="96">
        <f t="shared" si="93"/>
        <v>0</v>
      </c>
      <c r="JUJ12" s="96">
        <f t="shared" si="94"/>
        <v>0</v>
      </c>
      <c r="JUK12" s="96">
        <f t="shared" si="95"/>
        <v>0</v>
      </c>
      <c r="JUL12" s="96">
        <f t="shared" si="96"/>
        <v>0</v>
      </c>
      <c r="JUM12" s="96">
        <v>0</v>
      </c>
      <c r="JUN12" s="96">
        <f t="shared" ref="JUN12:JUN13" si="103">IF(JUA12&lt;&gt;0,IF(OR(SUM(JUI12:JUK12)=SUM(JUI11:JUK11),SUM(JUI12:JUK12)=SUM(JUI13:JUK13)),1,0),0)</f>
        <v>1</v>
      </c>
      <c r="JUO12" s="96">
        <f t="shared" ref="JUO12:JUO14" si="104">IF(JUP12&lt;&gt;0,JUO11+1,JUO11)</f>
        <v>2</v>
      </c>
      <c r="JUP12" s="96" t="str">
        <f t="shared" si="99"/>
        <v>South Africa</v>
      </c>
      <c r="JUQ12" s="96">
        <v>9</v>
      </c>
      <c r="JUR12" s="96" t="str">
        <f>IF(AND('Dummy Table1'!JSV22&lt;&gt;"",'Dummy Table1'!JSX22&lt;&gt;""),IF('Dummy Table1'!JSV22&gt;'Dummy Table1'!JSX22,'Dummy Table1'!JST22,""),"")</f>
        <v/>
      </c>
      <c r="JUS12" s="96" t="str">
        <f>IF(AND('Dummy Table1'!JSV22&lt;&gt;"",'Dummy Table1'!JSX22&lt;&gt;""),IF('Dummy Table1'!JSV22='Dummy Table1'!JSX22,'Dummy Table1'!JST22,""),"")</f>
        <v>Sweden</v>
      </c>
      <c r="JUT12" s="96" t="str">
        <f>IF(AND('Dummy Table1'!JSV22&lt;&gt;"",'Dummy Table1'!JSX22&lt;&gt;""),IF('Dummy Table1'!JSV22&gt;'Dummy Table1'!JSX22,'Dummy Table1'!JSZ22,""),"")</f>
        <v/>
      </c>
      <c r="JUU12" s="96">
        <f>IF(AND('Dummy Table1'!JSV22&lt;&gt;"",'Dummy Table1'!JSX22&lt;&gt;""),'Dummy Table1'!JSV22,0)</f>
        <v>0</v>
      </c>
      <c r="JUV12" s="96" t="str">
        <f>IF(AND('Dummy Table1'!JSV22&lt;&gt;"",'Dummy Table1'!JSX22&lt;&gt;""),IF('Dummy Table1'!JSV22&lt;'Dummy Table1'!JSX22,'Dummy Table1'!JSZ22,""),"")</f>
        <v/>
      </c>
      <c r="JUW12" s="96" t="str">
        <f>IF(AND('Dummy Table1'!JSV22&lt;&gt;"",'Dummy Table1'!JSX22&lt;&gt;""),IF('Dummy Table1'!JSV22='Dummy Table1'!JSX22,'Dummy Table1'!JSZ22,""),"")</f>
        <v>Nigeria</v>
      </c>
      <c r="JUX12" s="96" t="str">
        <f>IF(AND('Dummy Table1'!JSV22&lt;&gt;"",'Dummy Table1'!JSX22&lt;&gt;""),IF('Dummy Table1'!JSV22&lt;'Dummy Table1'!JSX22,'Dummy Table1'!JST22,""),"")</f>
        <v/>
      </c>
      <c r="JUY12" s="96">
        <f>IF(AND('Dummy Table1'!JSV22&lt;&gt;"",'Dummy Table1'!JSX22&lt;&gt;""),'Dummy Table1'!JSX22,0)</f>
        <v>0</v>
      </c>
      <c r="JUZ12" s="96">
        <v>1</v>
      </c>
      <c r="JVA12" s="96" t="str">
        <f t="shared" si="43"/>
        <v/>
      </c>
      <c r="JVB12" s="96" t="str">
        <f t="shared" si="44"/>
        <v>Sweden</v>
      </c>
      <c r="JVC12" s="96" t="str">
        <f t="shared" si="45"/>
        <v/>
      </c>
      <c r="JVD12" s="96" t="str">
        <f t="shared" si="46"/>
        <v/>
      </c>
      <c r="JVE12" s="96" t="str">
        <f t="shared" si="47"/>
        <v>Nigeria</v>
      </c>
      <c r="JVF12" s="96" t="str">
        <f t="shared" si="48"/>
        <v/>
      </c>
      <c r="JVG12" s="96">
        <v>10</v>
      </c>
      <c r="JVH12" s="96" t="str">
        <f>'Dummy Table1'!JST23</f>
        <v>Honduras</v>
      </c>
      <c r="JVI12" s="96">
        <f>IF(AND('Dummy Table1'!JSV23&lt;&gt;"",'Dummy Table1'!JSX23&lt;&gt;""),'Dummy Table1'!JSV23,"")</f>
        <v>0</v>
      </c>
      <c r="JVJ12" s="96">
        <f>IF(AND('Dummy Table1'!JSX23&lt;&gt;"",'Dummy Table1'!JSV23&lt;&gt;""),'Dummy Table1'!JSX23,"")</f>
        <v>0</v>
      </c>
      <c r="JVK12" s="96" t="str">
        <f>'Dummy Table1'!JSZ23</f>
        <v>Portugal</v>
      </c>
    </row>
    <row r="13" spans="1:5120 5123:8131" x14ac:dyDescent="0.2">
      <c r="A13" s="105"/>
      <c r="B13" s="105"/>
      <c r="C13" s="105"/>
      <c r="D13" s="105"/>
      <c r="E13" s="105"/>
      <c r="F13" s="105"/>
      <c r="G13" s="105"/>
      <c r="H13" s="105"/>
      <c r="K13" s="96">
        <f>U13+V13+W13+X13</f>
        <v>3</v>
      </c>
      <c r="L13" s="96" t="str">
        <f>'Dummy Table1'!B17</f>
        <v>Fiji</v>
      </c>
      <c r="M13" s="96">
        <f>SUMIF(AZ$4:AZ$60,L13,BH$4:BH$60)+SUMIF(BD$4:BD$60,L13,BH$4:BH$60)</f>
        <v>0</v>
      </c>
      <c r="N13" s="96">
        <f>SUMIF(BA$4:BA$60,L13,BH$4:BH$60)+SUMIF(BE$4:BE$60,L13,BH$4:BH$60)</f>
        <v>0</v>
      </c>
      <c r="O13" s="96">
        <f>SUMIF(BB$4:BB$60,L13,BH$4:BH$60)+SUMIF(BF$4:BF$60,L13,BH$4:BH$60)</f>
        <v>0</v>
      </c>
      <c r="P13" s="96">
        <f>SUMIF($BP$3:$BP$60,L13,$BQ$3:$BQ$60)+SUMIF($BS$3:$BS$60,L13,$BR$3:$BR$60)</f>
        <v>0</v>
      </c>
      <c r="Q13" s="96">
        <f>SUMIF($BS$3:$BS$60,L13,$BQ$3:$BQ$60)+SUMIF($BP$3:$BP$60,L13,$BR$3:$BR$60)</f>
        <v>0</v>
      </c>
      <c r="R13" s="96">
        <f>P13-Q13+100</f>
        <v>100</v>
      </c>
      <c r="S13" s="97">
        <f>M13*3+N13</f>
        <v>0</v>
      </c>
      <c r="T13" s="96">
        <v>12</v>
      </c>
      <c r="U13" s="96">
        <f>RANK(S13,S$11:S$14)</f>
        <v>1</v>
      </c>
      <c r="V13" s="96">
        <f>SUMPRODUCT((S$11:S$14=S13)*(R$11:R$14&gt;R13))</f>
        <v>0</v>
      </c>
      <c r="W13" s="96">
        <f>SUMPRODUCT((S$11:S$14=S13)*(R$11:R$14=R13)*(P$11:P$14&gt;P13))</f>
        <v>0</v>
      </c>
      <c r="X13" s="96">
        <f>SUMPRODUCT((S$11:S$14=S13)*(R$11:R$14=R13)*(P$11:P$14=P13)*(T$11:T$14&lt;T13))</f>
        <v>2</v>
      </c>
      <c r="Y13" s="100">
        <f>IF(SUM(AQ11:AS14)=0,IF(COUNTIF(AT11:AT14,0)&gt;1,3,AT13+1),IF(AND(AH12=3,AH13=3,AI11=0,AI12&lt;&gt;0,AI13&lt;&gt;0),2,IF(OR(AH13=5,AH13=4),3,IF(AH13=6,4,IF(AND(AH12=4,AH11=1,AI13&lt;&gt;""),2,IF(AND(AS13=0,AS12=1,AS11=1,AI13&lt;&gt;""),1,AH13))))))</f>
        <v>3</v>
      </c>
      <c r="Z13" s="96" t="str">
        <f>VLOOKUP(3,K$11:L$14,2,FALSE)</f>
        <v>Fiji</v>
      </c>
      <c r="AA13" s="96">
        <f>SUMIF(L$4:L$60,Z13,P$4:P$60)</f>
        <v>0</v>
      </c>
      <c r="AB13" s="96">
        <f>SUMIF(L$4:L$60,Z13,R$4:R$60)</f>
        <v>100</v>
      </c>
      <c r="AC13" s="97">
        <f>SUMIF($L$4:$L$60,$Z13,S$4:S$60)</f>
        <v>0</v>
      </c>
      <c r="AD13" s="96">
        <f>SUMIF($L$4:$L$60,$Z13,K$4:K$60)</f>
        <v>3</v>
      </c>
      <c r="AE13" s="96">
        <f t="shared" si="62"/>
        <v>0</v>
      </c>
      <c r="AF13" s="96">
        <f t="shared" si="62"/>
        <v>0</v>
      </c>
      <c r="AG13" s="96">
        <f>SUMIF($L$4:$L$60,$Z13,T$4:T$60)</f>
        <v>12</v>
      </c>
      <c r="AH13" s="96">
        <f>IF(AI13=0,AD13,AD13+AQ13+AR13+AS13)</f>
        <v>3</v>
      </c>
      <c r="AI13" s="96" t="str">
        <f>IF(OR(AND(AC12=AC13,AB12=AB13,AA12=AA13),AND(AC14=AC13,AC13=AC12,AB14=AB13,AB13=AB12,AA14=AA13,AA13=AA12)),Z13,0)</f>
        <v>Fiji</v>
      </c>
      <c r="AJ13" s="96">
        <f>SUMIF($BI$4:$BI$60,$AI13,$BH$4:$BH$60)+SUMIF($BL$4:$BL$60,$AI13,$BH$4:$BH$60)</f>
        <v>0</v>
      </c>
      <c r="AK13" s="96">
        <f>SUMIF($BJ$4:$BJ$60,$AI13,$BH$4:$BH$60)+SUMIF($BM$4:$BM$60,$AI13,$BH$4:$BH$60)</f>
        <v>0</v>
      </c>
      <c r="AL13" s="96">
        <f>SUMIF($BK$4:$BK$60,$AI13,$BH$4:$BH$60)+SUMIF($BN$4:$BN$60,$AI13,$BH$4:$BH$60)</f>
        <v>0</v>
      </c>
      <c r="AM13" s="96">
        <f>SUMIF(BI$4:BI$60,AI13,BC$4:BC$60)+SUMIF(BL$4:BL$60,AI13,BG$4:BG$60)+SUMIF(BJ$4:BJ$60,AI13,BC$4:BC$60)+SUMIF(BM$4:BM$60,AI13,BG$4:BG$60)</f>
        <v>0</v>
      </c>
      <c r="AN13" s="96">
        <f>SUMIF(BK$4:BK$60,AI13,BC$4:BC$60)+SUMIF(BN$4:BN$60,AI13,BG$4:BG$60)+SUMIF(BJ$4:BJ$60,AI13,BC$4:BC$60)+SUMIF(BM$4:BM$60,AI13,BG$4:BG$60)</f>
        <v>0</v>
      </c>
      <c r="AO13" s="96">
        <f>AM13-AN13+100</f>
        <v>100</v>
      </c>
      <c r="AP13" s="97">
        <f>IF(AI13&lt;&gt;0,AJ13*3+AK13,"")</f>
        <v>0</v>
      </c>
      <c r="AQ13" s="96">
        <f>IF(AI13&lt;&gt;0,RANK(AP13,AP$11:AP$14)-1,5)</f>
        <v>0</v>
      </c>
      <c r="AR13" s="96">
        <f>IF(AI13&lt;&gt;0,SUMPRODUCT((AP$11:AP$14=AP13)*(AO$11:AO$14&gt;AO13)),5)</f>
        <v>0</v>
      </c>
      <c r="AS13" s="96">
        <f>IF(AI13&lt;&gt;0,SUMPRODUCT((AP$11:AP$14=AP13)*(AO$11:AO$14=AO13)*(AM$11:AM$14&gt;AM13)),5)</f>
        <v>0</v>
      </c>
      <c r="AT13" s="96">
        <f>IF(AI13&lt;&gt;0,SUMPRODUCT(($AP11:$AP14=AP13)*($AO11:$AO14=AO13)*($AM11:$AM14=AM13)*($AU11:$AU14&lt;AU13)),5)</f>
        <v>0</v>
      </c>
      <c r="AU13" s="96">
        <v>0</v>
      </c>
      <c r="AV13" s="96">
        <f>IF(AI13&lt;&gt;0,IF(OR(SUM(AQ13:AS13)=SUM(AQ12:AS12),SUM(AQ13:AS13)=SUM(AQ14:AS14)),1,0),0)</f>
        <v>1</v>
      </c>
      <c r="AW13" s="96">
        <f>IF(AX13&lt;&gt;0,AW12+1,AW12)</f>
        <v>3</v>
      </c>
      <c r="AX13" s="96" t="str">
        <f>IF(AV13=1,AI13,0)</f>
        <v>Fiji</v>
      </c>
      <c r="AY13" s="96">
        <v>10</v>
      </c>
      <c r="AZ13" s="96" t="str">
        <f>IF(AND('Dummy Table1'!D23&lt;&gt;"",'Dummy Table1'!F23&lt;&gt;""),IF('Dummy Table1'!D23&gt;'Dummy Table1'!F23,'Dummy Table1'!B23,""),"")</f>
        <v/>
      </c>
      <c r="BA13" s="96" t="str">
        <f>IF(AND('Dummy Table1'!D23&lt;&gt;"",'Dummy Table1'!F23&lt;&gt;""),IF('Dummy Table1'!D23='Dummy Table1'!F23,'Dummy Table1'!B23,""),"")</f>
        <v/>
      </c>
      <c r="BB13" s="96" t="str">
        <f>IF(AND('Dummy Table1'!D23&lt;&gt;"",'Dummy Table1'!F23&lt;&gt;""),IF('Dummy Table1'!D23&gt;'Dummy Table1'!F23,'Dummy Table1'!H23,""),"")</f>
        <v/>
      </c>
      <c r="BC13" s="96">
        <f>IF(AND('Dummy Table1'!D23&lt;&gt;"",'Dummy Table1'!F23&lt;&gt;""),'Dummy Table1'!D23,0)</f>
        <v>0</v>
      </c>
      <c r="BD13" s="96" t="str">
        <f>IF(AND('Dummy Table1'!D23&lt;&gt;"",'Dummy Table1'!F23&lt;&gt;""),IF('Dummy Table1'!D23&lt;'Dummy Table1'!F23,'Dummy Table1'!H23,""),"")</f>
        <v/>
      </c>
      <c r="BE13" s="96" t="str">
        <f>IF(AND('Dummy Table1'!D23&lt;&gt;"",'Dummy Table1'!F23&lt;&gt;""),IF('Dummy Table1'!D23='Dummy Table1'!F23,'Dummy Table1'!H23,""),"")</f>
        <v/>
      </c>
      <c r="BF13" s="96" t="str">
        <f>IF(AND('Dummy Table1'!D23&lt;&gt;"",'Dummy Table1'!F23&lt;&gt;""),IF('Dummy Table1'!D23&lt;'Dummy Table1'!F23,'Dummy Table1'!B23,""),"")</f>
        <v/>
      </c>
      <c r="BG13" s="96">
        <f>IF(AND('Dummy Table1'!D23&lt;&gt;"",'Dummy Table1'!F23&lt;&gt;""),'Dummy Table1'!F23,0)</f>
        <v>0</v>
      </c>
      <c r="BH13" s="96">
        <v>1</v>
      </c>
      <c r="BI13" s="96" t="str">
        <f t="shared" si="1"/>
        <v/>
      </c>
      <c r="BJ13" s="96" t="str">
        <f t="shared" si="2"/>
        <v/>
      </c>
      <c r="BK13" s="96" t="str">
        <f t="shared" si="3"/>
        <v/>
      </c>
      <c r="BL13" s="96" t="str">
        <f t="shared" si="4"/>
        <v/>
      </c>
      <c r="BM13" s="96" t="str">
        <f t="shared" si="5"/>
        <v/>
      </c>
      <c r="BN13" s="96" t="str">
        <f t="shared" si="6"/>
        <v/>
      </c>
      <c r="BO13" s="96">
        <v>11</v>
      </c>
      <c r="BP13" s="96" t="str">
        <f>'Dummy Table1'!B24</f>
        <v>Japan</v>
      </c>
      <c r="BQ13" s="96" t="str">
        <f>IF(AND('Dummy Table1'!D24&lt;&gt;"",'Dummy Table1'!F24&lt;&gt;""),'Dummy Table1'!D24,"")</f>
        <v/>
      </c>
      <c r="BR13" s="96" t="str">
        <f>IF(AND('Dummy Table1'!F24&lt;&gt;"",'Dummy Table1'!D24&lt;&gt;""),'Dummy Table1'!F24,"")</f>
        <v/>
      </c>
      <c r="BS13" s="96" t="str">
        <f>'Dummy Table1'!H24</f>
        <v>Colombia</v>
      </c>
      <c r="BU13" s="105"/>
      <c r="BV13" s="105"/>
      <c r="BW13" s="105"/>
      <c r="BX13" s="105"/>
      <c r="BY13" s="105"/>
      <c r="BZ13" s="105"/>
      <c r="CA13" s="105"/>
      <c r="CB13" s="105"/>
      <c r="CM13" s="97"/>
      <c r="CS13" s="100"/>
      <c r="CW13" s="97"/>
      <c r="DJ13" s="97"/>
      <c r="EO13" s="105"/>
      <c r="EP13" s="105"/>
      <c r="EQ13" s="105"/>
      <c r="ER13" s="105"/>
      <c r="ES13" s="105"/>
      <c r="ET13" s="105"/>
      <c r="EU13" s="105"/>
      <c r="EV13" s="105"/>
      <c r="FG13" s="97"/>
      <c r="FM13" s="100"/>
      <c r="FQ13" s="97"/>
      <c r="GD13" s="97"/>
      <c r="HI13" s="105"/>
      <c r="HJ13" s="105"/>
      <c r="HK13" s="105"/>
      <c r="HL13" s="105"/>
      <c r="HM13" s="105"/>
      <c r="HN13" s="105"/>
      <c r="HO13" s="105"/>
      <c r="HP13" s="105"/>
      <c r="IA13" s="97"/>
      <c r="IG13" s="100"/>
      <c r="IK13" s="97"/>
      <c r="IX13" s="97"/>
      <c r="KC13" s="105"/>
      <c r="KD13" s="105"/>
      <c r="KE13" s="105"/>
      <c r="KF13" s="105"/>
      <c r="KG13" s="105"/>
      <c r="KH13" s="105"/>
      <c r="KI13" s="105"/>
      <c r="KJ13" s="105"/>
      <c r="KU13" s="97"/>
      <c r="LA13" s="100"/>
      <c r="LE13" s="97"/>
      <c r="LR13" s="97"/>
      <c r="MW13" s="105"/>
      <c r="MX13" s="105"/>
      <c r="MY13" s="105"/>
      <c r="MZ13" s="105"/>
      <c r="NA13" s="105"/>
      <c r="NB13" s="105"/>
      <c r="NC13" s="105"/>
      <c r="ND13" s="105"/>
      <c r="NO13" s="97"/>
      <c r="NU13" s="100"/>
      <c r="NY13" s="97"/>
      <c r="OL13" s="97"/>
      <c r="PQ13" s="105"/>
      <c r="PR13" s="105"/>
      <c r="PS13" s="105"/>
      <c r="PT13" s="105"/>
      <c r="PU13" s="105"/>
      <c r="PV13" s="105"/>
      <c r="PW13" s="105"/>
      <c r="PX13" s="105"/>
      <c r="QI13" s="97"/>
      <c r="QO13" s="100"/>
      <c r="QS13" s="97"/>
      <c r="RF13" s="97"/>
      <c r="SK13" s="105"/>
      <c r="SL13" s="105"/>
      <c r="SM13" s="105"/>
      <c r="SN13" s="105"/>
      <c r="SO13" s="105"/>
      <c r="SP13" s="105"/>
      <c r="SQ13" s="105"/>
      <c r="SR13" s="105"/>
      <c r="TC13" s="97"/>
      <c r="TI13" s="100"/>
      <c r="TM13" s="97"/>
      <c r="TZ13" s="97"/>
      <c r="VE13" s="105"/>
      <c r="VF13" s="105"/>
      <c r="VG13" s="105"/>
      <c r="VH13" s="105"/>
      <c r="VI13" s="105"/>
      <c r="VJ13" s="105"/>
      <c r="VK13" s="105"/>
      <c r="VL13" s="105"/>
      <c r="VW13" s="97"/>
      <c r="WC13" s="100"/>
      <c r="WG13" s="97"/>
      <c r="WT13" s="97"/>
      <c r="XY13" s="105"/>
      <c r="XZ13" s="105"/>
      <c r="YA13" s="105"/>
      <c r="YB13" s="105"/>
      <c r="YC13" s="105"/>
      <c r="YD13" s="105"/>
      <c r="YE13" s="105"/>
      <c r="YF13" s="105"/>
      <c r="YQ13" s="97"/>
      <c r="YW13" s="100"/>
      <c r="ZA13" s="97"/>
      <c r="ZN13" s="97"/>
      <c r="AAS13" s="105"/>
      <c r="AAT13" s="105"/>
      <c r="AAU13" s="105"/>
      <c r="AAV13" s="105"/>
      <c r="AAW13" s="105"/>
      <c r="AAX13" s="105"/>
      <c r="AAY13" s="105"/>
      <c r="AAZ13" s="105"/>
      <c r="ABK13" s="97"/>
      <c r="ABQ13" s="100"/>
      <c r="ABU13" s="97"/>
      <c r="ACH13" s="97"/>
      <c r="ADM13" s="105"/>
      <c r="ADN13" s="105"/>
      <c r="ADO13" s="105"/>
      <c r="ADP13" s="105"/>
      <c r="ADQ13" s="105"/>
      <c r="ADR13" s="105"/>
      <c r="ADS13" s="105"/>
      <c r="ADT13" s="105"/>
      <c r="AEE13" s="97"/>
      <c r="AEK13" s="100"/>
      <c r="AEO13" s="97"/>
      <c r="AFB13" s="97"/>
      <c r="AGG13" s="105"/>
      <c r="AGH13" s="105"/>
      <c r="AGI13" s="105"/>
      <c r="AGJ13" s="105"/>
      <c r="AGK13" s="105"/>
      <c r="AGL13" s="105"/>
      <c r="AGM13" s="105"/>
      <c r="AGN13" s="105"/>
      <c r="AGY13" s="97"/>
      <c r="AHE13" s="100"/>
      <c r="AHI13" s="97"/>
      <c r="AHV13" s="97"/>
      <c r="AJA13" s="105"/>
      <c r="AJB13" s="105"/>
      <c r="AJC13" s="105"/>
      <c r="AJD13" s="105"/>
      <c r="AJE13" s="105"/>
      <c r="AJF13" s="105"/>
      <c r="AJG13" s="105"/>
      <c r="AJH13" s="105"/>
      <c r="AJS13" s="97"/>
      <c r="AJY13" s="100"/>
      <c r="AKC13" s="97"/>
      <c r="AKP13" s="97"/>
      <c r="ALU13" s="105"/>
      <c r="ALV13" s="105"/>
      <c r="ALW13" s="105"/>
      <c r="ALX13" s="105"/>
      <c r="ALY13" s="105"/>
      <c r="ALZ13" s="105"/>
      <c r="AMA13" s="105"/>
      <c r="AMB13" s="105"/>
      <c r="AMM13" s="97"/>
      <c r="AMS13" s="100"/>
      <c r="AMW13" s="97"/>
      <c r="ANJ13" s="97"/>
      <c r="AOO13" s="105"/>
      <c r="AOP13" s="105"/>
      <c r="AOQ13" s="105"/>
      <c r="AOR13" s="105"/>
      <c r="AOS13" s="105"/>
      <c r="AOT13" s="105"/>
      <c r="AOU13" s="105"/>
      <c r="AOV13" s="105"/>
      <c r="APG13" s="97"/>
      <c r="APM13" s="100"/>
      <c r="APQ13" s="97"/>
      <c r="AQD13" s="97"/>
      <c r="ARI13" s="105"/>
      <c r="ARJ13" s="105"/>
      <c r="ARK13" s="105"/>
      <c r="ARL13" s="105"/>
      <c r="ARM13" s="105"/>
      <c r="ARN13" s="105"/>
      <c r="ARO13" s="105"/>
      <c r="ARP13" s="105"/>
      <c r="ASA13" s="97"/>
      <c r="ASG13" s="100"/>
      <c r="ASK13" s="97"/>
      <c r="ASX13" s="97"/>
      <c r="AUC13" s="105"/>
      <c r="AUD13" s="105"/>
      <c r="AUE13" s="105"/>
      <c r="AUF13" s="105"/>
      <c r="AUG13" s="105"/>
      <c r="AUH13" s="105"/>
      <c r="AUI13" s="105"/>
      <c r="AUJ13" s="105"/>
      <c r="AUU13" s="97"/>
      <c r="AVA13" s="100"/>
      <c r="AVE13" s="97"/>
      <c r="AVR13" s="97"/>
      <c r="AWW13" s="105"/>
      <c r="AWX13" s="105"/>
      <c r="AWY13" s="105"/>
      <c r="AWZ13" s="105"/>
      <c r="AXA13" s="105"/>
      <c r="AXB13" s="105"/>
      <c r="AXC13" s="105"/>
      <c r="AXD13" s="105"/>
      <c r="AXO13" s="97"/>
      <c r="AXU13" s="100"/>
      <c r="AXY13" s="97"/>
      <c r="AYL13" s="97"/>
      <c r="AZQ13" s="105"/>
      <c r="AZR13" s="105"/>
      <c r="AZS13" s="105"/>
      <c r="AZT13" s="105"/>
      <c r="AZU13" s="105"/>
      <c r="AZV13" s="105"/>
      <c r="AZW13" s="105"/>
      <c r="AZX13" s="105"/>
      <c r="BAI13" s="97"/>
      <c r="BAO13" s="100"/>
      <c r="BAS13" s="97"/>
      <c r="BBF13" s="97"/>
      <c r="BCK13" s="105"/>
      <c r="BCL13" s="105"/>
      <c r="BCM13" s="105"/>
      <c r="BCN13" s="105"/>
      <c r="BCO13" s="105"/>
      <c r="BCP13" s="105"/>
      <c r="BCQ13" s="105"/>
      <c r="BCR13" s="105"/>
      <c r="BDC13" s="97"/>
      <c r="BDI13" s="100"/>
      <c r="BDM13" s="97"/>
      <c r="BDZ13" s="97"/>
      <c r="BFE13" s="105"/>
      <c r="BFF13" s="105"/>
      <c r="BFG13" s="105"/>
      <c r="BFH13" s="105"/>
      <c r="BFI13" s="105"/>
      <c r="BFJ13" s="105"/>
      <c r="BFK13" s="105"/>
      <c r="BFL13" s="105"/>
      <c r="BFW13" s="97"/>
      <c r="BGC13" s="100"/>
      <c r="BGG13" s="97"/>
      <c r="BGT13" s="97"/>
      <c r="BHY13" s="105"/>
      <c r="BHZ13" s="105"/>
      <c r="BIA13" s="105"/>
      <c r="BIB13" s="105"/>
      <c r="BIC13" s="105"/>
      <c r="BID13" s="105"/>
      <c r="BIE13" s="105"/>
      <c r="BIF13" s="105"/>
      <c r="BIQ13" s="97"/>
      <c r="BIW13" s="100"/>
      <c r="BJA13" s="97"/>
      <c r="BJN13" s="97"/>
      <c r="BKS13" s="105"/>
      <c r="BKT13" s="105"/>
      <c r="BKU13" s="105"/>
      <c r="BKV13" s="105"/>
      <c r="BKW13" s="105"/>
      <c r="BKX13" s="105"/>
      <c r="BKY13" s="105"/>
      <c r="BKZ13" s="105"/>
      <c r="BLK13" s="97"/>
      <c r="BLQ13" s="100"/>
      <c r="BLU13" s="97"/>
      <c r="BMH13" s="97"/>
      <c r="BNM13" s="105"/>
      <c r="BNN13" s="105"/>
      <c r="BNO13" s="105"/>
      <c r="BNP13" s="105"/>
      <c r="BNQ13" s="105"/>
      <c r="BNR13" s="105"/>
      <c r="BNS13" s="105"/>
      <c r="BNT13" s="105"/>
      <c r="BOE13" s="97"/>
      <c r="BOK13" s="100"/>
      <c r="BOO13" s="97"/>
      <c r="BPB13" s="97"/>
      <c r="BQG13" s="105"/>
      <c r="BQH13" s="105"/>
      <c r="BQI13" s="105"/>
      <c r="BQJ13" s="105"/>
      <c r="BQK13" s="105"/>
      <c r="BQL13" s="105"/>
      <c r="BQM13" s="105"/>
      <c r="BQN13" s="105"/>
      <c r="BQY13" s="97"/>
      <c r="BRE13" s="100"/>
      <c r="BRI13" s="97"/>
      <c r="BRV13" s="97"/>
      <c r="BTA13" s="105"/>
      <c r="BTB13" s="105"/>
      <c r="BTC13" s="105"/>
      <c r="BTD13" s="105"/>
      <c r="BTE13" s="105"/>
      <c r="BTF13" s="105"/>
      <c r="BTG13" s="105"/>
      <c r="BTH13" s="105"/>
      <c r="BTS13" s="97"/>
      <c r="BTY13" s="100"/>
      <c r="BUC13" s="97"/>
      <c r="BUP13" s="97"/>
      <c r="BVU13" s="105"/>
      <c r="BVV13" s="105"/>
      <c r="BVW13" s="105"/>
      <c r="BVX13" s="105"/>
      <c r="BVY13" s="105"/>
      <c r="BVZ13" s="105"/>
      <c r="BWA13" s="105"/>
      <c r="BWB13" s="105"/>
      <c r="BWM13" s="97"/>
      <c r="BWS13" s="100"/>
      <c r="BWW13" s="97"/>
      <c r="BXJ13" s="97"/>
      <c r="BYO13" s="105"/>
      <c r="BYP13" s="105"/>
      <c r="BYQ13" s="105"/>
      <c r="BYR13" s="105"/>
      <c r="BYS13" s="105"/>
      <c r="BYT13" s="105"/>
      <c r="BYU13" s="105"/>
      <c r="BYV13" s="105"/>
      <c r="BZG13" s="97"/>
      <c r="BZM13" s="100"/>
      <c r="BZQ13" s="97"/>
      <c r="CAD13" s="97"/>
      <c r="CBI13" s="105"/>
      <c r="CBJ13" s="105"/>
      <c r="CBK13" s="105"/>
      <c r="CBL13" s="105"/>
      <c r="CBM13" s="105"/>
      <c r="CBN13" s="105"/>
      <c r="CBO13" s="105"/>
      <c r="CBP13" s="105"/>
      <c r="CCA13" s="97"/>
      <c r="CCG13" s="100"/>
      <c r="CCK13" s="97"/>
      <c r="CCX13" s="97"/>
      <c r="CEC13" s="105"/>
      <c r="CED13" s="105"/>
      <c r="CEE13" s="105"/>
      <c r="CEF13" s="105"/>
      <c r="CEG13" s="105"/>
      <c r="CEH13" s="105"/>
      <c r="CEI13" s="105"/>
      <c r="CEJ13" s="105"/>
      <c r="CEU13" s="97"/>
      <c r="CFA13" s="100"/>
      <c r="CFE13" s="97"/>
      <c r="CFR13" s="97"/>
      <c r="CGW13" s="105"/>
      <c r="CGX13" s="105"/>
      <c r="CGY13" s="105"/>
      <c r="CGZ13" s="105"/>
      <c r="CHA13" s="105"/>
      <c r="CHB13" s="105"/>
      <c r="CHC13" s="105"/>
      <c r="CHD13" s="105"/>
      <c r="CHO13" s="97"/>
      <c r="CHU13" s="100"/>
      <c r="CHY13" s="97"/>
      <c r="CIL13" s="97"/>
      <c r="CJQ13" s="105"/>
      <c r="CJR13" s="105"/>
      <c r="CJS13" s="105"/>
      <c r="CJT13" s="105"/>
      <c r="CJU13" s="105"/>
      <c r="CJV13" s="105"/>
      <c r="CJW13" s="105"/>
      <c r="CJX13" s="105"/>
      <c r="CKI13" s="97"/>
      <c r="CKO13" s="100"/>
      <c r="CKS13" s="97"/>
      <c r="CLF13" s="97"/>
      <c r="CMK13" s="105"/>
      <c r="CML13" s="105"/>
      <c r="CMM13" s="105"/>
      <c r="CMN13" s="105"/>
      <c r="CMO13" s="105"/>
      <c r="CMP13" s="105"/>
      <c r="CMQ13" s="105"/>
      <c r="CMR13" s="105"/>
      <c r="CNC13" s="97"/>
      <c r="CNI13" s="100"/>
      <c r="CNM13" s="97"/>
      <c r="CNZ13" s="97"/>
      <c r="CPE13" s="105"/>
      <c r="CPF13" s="105"/>
      <c r="CPG13" s="105"/>
      <c r="CPH13" s="105"/>
      <c r="CPI13" s="105"/>
      <c r="CPJ13" s="105"/>
      <c r="CPK13" s="105"/>
      <c r="CPL13" s="105"/>
      <c r="CPW13" s="97"/>
      <c r="CQC13" s="100"/>
      <c r="CQG13" s="97"/>
      <c r="CQT13" s="97"/>
      <c r="CRY13" s="105"/>
      <c r="CRZ13" s="105"/>
      <c r="CSA13" s="105"/>
      <c r="CSB13" s="105"/>
      <c r="CSC13" s="105"/>
      <c r="CSD13" s="105"/>
      <c r="CSE13" s="105"/>
      <c r="CSF13" s="105"/>
      <c r="CSQ13" s="97"/>
      <c r="CSW13" s="100"/>
      <c r="CTA13" s="97"/>
      <c r="CTN13" s="97"/>
      <c r="CUS13" s="105"/>
      <c r="CUT13" s="105"/>
      <c r="CUU13" s="105"/>
      <c r="CUV13" s="105"/>
      <c r="CUW13" s="105"/>
      <c r="CUX13" s="105"/>
      <c r="CUY13" s="105"/>
      <c r="CUZ13" s="105"/>
      <c r="CVK13" s="97"/>
      <c r="CVQ13" s="100"/>
      <c r="CVU13" s="97"/>
      <c r="CWH13" s="97"/>
      <c r="CXM13" s="105"/>
      <c r="CXN13" s="105"/>
      <c r="CXO13" s="105"/>
      <c r="CXP13" s="105"/>
      <c r="CXQ13" s="105"/>
      <c r="CXR13" s="105"/>
      <c r="CXS13" s="105"/>
      <c r="CXT13" s="105"/>
      <c r="CYE13" s="97"/>
      <c r="CYK13" s="100"/>
      <c r="CYO13" s="97"/>
      <c r="CZB13" s="97"/>
      <c r="DAG13" s="105"/>
      <c r="DAH13" s="105"/>
      <c r="DAI13" s="105"/>
      <c r="DAJ13" s="105"/>
      <c r="DAK13" s="105"/>
      <c r="DAL13" s="105"/>
      <c r="DAM13" s="105"/>
      <c r="DAN13" s="105"/>
      <c r="DAY13" s="97"/>
      <c r="DBE13" s="100"/>
      <c r="DBI13" s="97"/>
      <c r="DBV13" s="97"/>
      <c r="DDA13" s="105"/>
      <c r="DDB13" s="105"/>
      <c r="DDC13" s="105"/>
      <c r="DDD13" s="105"/>
      <c r="DDE13" s="105"/>
      <c r="DDF13" s="105"/>
      <c r="DDG13" s="105"/>
      <c r="DDH13" s="105"/>
      <c r="DDS13" s="97"/>
      <c r="DDY13" s="100"/>
      <c r="DEC13" s="97"/>
      <c r="DEP13" s="97"/>
      <c r="DFU13" s="105"/>
      <c r="DFV13" s="105"/>
      <c r="DFW13" s="105"/>
      <c r="DFX13" s="105"/>
      <c r="DFY13" s="105"/>
      <c r="DFZ13" s="105"/>
      <c r="DGA13" s="105"/>
      <c r="DGB13" s="105"/>
      <c r="DGM13" s="97"/>
      <c r="DGS13" s="100"/>
      <c r="DGW13" s="97"/>
      <c r="DHJ13" s="97"/>
      <c r="DIO13" s="105"/>
      <c r="DIP13" s="105"/>
      <c r="DIQ13" s="105"/>
      <c r="DIR13" s="105"/>
      <c r="DIS13" s="105"/>
      <c r="DIT13" s="105"/>
      <c r="DIU13" s="105"/>
      <c r="DIV13" s="105"/>
      <c r="DJG13" s="97"/>
      <c r="DJM13" s="100"/>
      <c r="DJQ13" s="97"/>
      <c r="DKD13" s="97"/>
      <c r="DLI13" s="105"/>
      <c r="DLJ13" s="105"/>
      <c r="DLK13" s="105"/>
      <c r="DLL13" s="105"/>
      <c r="DLM13" s="105"/>
      <c r="DLN13" s="105"/>
      <c r="DLO13" s="105"/>
      <c r="DLP13" s="105"/>
      <c r="DMA13" s="97"/>
      <c r="DMG13" s="100"/>
      <c r="DMK13" s="97"/>
      <c r="DMX13" s="97"/>
      <c r="DOC13" s="105"/>
      <c r="DOD13" s="105"/>
      <c r="DOE13" s="105"/>
      <c r="DOF13" s="105"/>
      <c r="DOG13" s="105"/>
      <c r="DOH13" s="105"/>
      <c r="DOI13" s="105"/>
      <c r="DOJ13" s="105"/>
      <c r="DOU13" s="97"/>
      <c r="DPA13" s="100"/>
      <c r="DPE13" s="97"/>
      <c r="DPR13" s="97"/>
      <c r="DQW13" s="105"/>
      <c r="DQX13" s="105"/>
      <c r="DQY13" s="105"/>
      <c r="DQZ13" s="105"/>
      <c r="DRA13" s="105"/>
      <c r="DRB13" s="105"/>
      <c r="DRC13" s="105"/>
      <c r="DRD13" s="105"/>
      <c r="DRO13" s="97"/>
      <c r="DRU13" s="100"/>
      <c r="DRY13" s="97"/>
      <c r="DSL13" s="97"/>
      <c r="DTQ13" s="105"/>
      <c r="DTR13" s="105"/>
      <c r="DTS13" s="105"/>
      <c r="DTT13" s="105"/>
      <c r="DTU13" s="105"/>
      <c r="DTV13" s="105"/>
      <c r="DTW13" s="105"/>
      <c r="DTX13" s="105"/>
      <c r="DUI13" s="97"/>
      <c r="DUO13" s="100"/>
      <c r="DUS13" s="97"/>
      <c r="DVF13" s="97"/>
      <c r="DWK13" s="105"/>
      <c r="DWL13" s="105"/>
      <c r="DWM13" s="105"/>
      <c r="DWN13" s="105"/>
      <c r="DWO13" s="105"/>
      <c r="DWP13" s="105"/>
      <c r="DWQ13" s="105"/>
      <c r="DWR13" s="105"/>
      <c r="DXC13" s="97"/>
      <c r="DXI13" s="100"/>
      <c r="DXM13" s="97"/>
      <c r="DXZ13" s="97"/>
      <c r="DZE13" s="105"/>
      <c r="DZF13" s="105"/>
      <c r="DZG13" s="105"/>
      <c r="DZH13" s="105"/>
      <c r="DZI13" s="105"/>
      <c r="DZJ13" s="105"/>
      <c r="DZK13" s="105"/>
      <c r="DZL13" s="105"/>
      <c r="DZW13" s="97"/>
      <c r="EAC13" s="100"/>
      <c r="EAG13" s="97"/>
      <c r="EAT13" s="97"/>
      <c r="EBY13" s="105"/>
      <c r="EBZ13" s="105"/>
      <c r="ECA13" s="105"/>
      <c r="ECB13" s="105"/>
      <c r="ECC13" s="105"/>
      <c r="ECD13" s="105"/>
      <c r="ECE13" s="105"/>
      <c r="ECF13" s="105"/>
      <c r="ECQ13" s="97"/>
      <c r="ECW13" s="100"/>
      <c r="EDA13" s="97"/>
      <c r="EDN13" s="97"/>
      <c r="EES13" s="105"/>
      <c r="EET13" s="105"/>
      <c r="EEU13" s="105"/>
      <c r="EEV13" s="105"/>
      <c r="EEW13" s="105"/>
      <c r="EEX13" s="105"/>
      <c r="EEY13" s="105"/>
      <c r="EEZ13" s="105"/>
      <c r="EFK13" s="97"/>
      <c r="EFQ13" s="100"/>
      <c r="EFU13" s="97"/>
      <c r="EGH13" s="97"/>
      <c r="EHM13" s="105"/>
      <c r="EHN13" s="105"/>
      <c r="EHO13" s="105"/>
      <c r="EHP13" s="105"/>
      <c r="EHQ13" s="105"/>
      <c r="EHR13" s="105"/>
      <c r="EHS13" s="105"/>
      <c r="EHT13" s="105"/>
      <c r="EIE13" s="97"/>
      <c r="EIK13" s="100"/>
      <c r="EIO13" s="97"/>
      <c r="EJB13" s="97"/>
      <c r="EKG13" s="105"/>
      <c r="EKH13" s="105"/>
      <c r="EKI13" s="105"/>
      <c r="EKJ13" s="105"/>
      <c r="EKK13" s="105"/>
      <c r="EKL13" s="105"/>
      <c r="EKM13" s="105"/>
      <c r="EKN13" s="105"/>
      <c r="EKY13" s="97"/>
      <c r="ELE13" s="100"/>
      <c r="ELI13" s="97"/>
      <c r="ELV13" s="97"/>
      <c r="ENA13" s="105"/>
      <c r="ENB13" s="105"/>
      <c r="ENC13" s="105"/>
      <c r="END13" s="105"/>
      <c r="ENE13" s="105"/>
      <c r="ENF13" s="105"/>
      <c r="ENG13" s="105"/>
      <c r="ENH13" s="105"/>
      <c r="ENS13" s="97"/>
      <c r="ENY13" s="100"/>
      <c r="EOC13" s="97"/>
      <c r="EOP13" s="97"/>
      <c r="EPU13" s="105"/>
      <c r="EPV13" s="105"/>
      <c r="EPW13" s="105"/>
      <c r="EPX13" s="105"/>
      <c r="EPY13" s="105"/>
      <c r="EPZ13" s="105"/>
      <c r="EQA13" s="105"/>
      <c r="EQB13" s="105"/>
      <c r="EQM13" s="97"/>
      <c r="EQS13" s="100"/>
      <c r="EQW13" s="97"/>
      <c r="ERJ13" s="97"/>
      <c r="ESO13" s="105"/>
      <c r="ESP13" s="105"/>
      <c r="ESQ13" s="105"/>
      <c r="ESR13" s="105"/>
      <c r="ESS13" s="105"/>
      <c r="EST13" s="105"/>
      <c r="ESU13" s="105"/>
      <c r="ESV13" s="105"/>
      <c r="ETG13" s="97"/>
      <c r="ETM13" s="100"/>
      <c r="ETQ13" s="97"/>
      <c r="EUD13" s="97"/>
      <c r="EVI13" s="105"/>
      <c r="EVJ13" s="105"/>
      <c r="EVK13" s="105"/>
      <c r="EVL13" s="105"/>
      <c r="EVM13" s="105"/>
      <c r="EVN13" s="105"/>
      <c r="EVO13" s="105"/>
      <c r="EVP13" s="105"/>
      <c r="EWA13" s="97"/>
      <c r="EWG13" s="100"/>
      <c r="EWK13" s="97"/>
      <c r="EWX13" s="97"/>
      <c r="EYC13" s="105"/>
      <c r="EYD13" s="105"/>
      <c r="EYE13" s="105"/>
      <c r="EYF13" s="105"/>
      <c r="EYG13" s="105"/>
      <c r="EYH13" s="105"/>
      <c r="EYI13" s="105"/>
      <c r="EYJ13" s="105"/>
      <c r="EYU13" s="97"/>
      <c r="EZA13" s="100"/>
      <c r="EZE13" s="97"/>
      <c r="EZR13" s="97"/>
      <c r="FAW13" s="105"/>
      <c r="FAX13" s="105"/>
      <c r="FAY13" s="105"/>
      <c r="FAZ13" s="105"/>
      <c r="FBA13" s="105"/>
      <c r="FBB13" s="105"/>
      <c r="FBC13" s="105"/>
      <c r="FBD13" s="105"/>
      <c r="FBO13" s="97"/>
      <c r="FBU13" s="100"/>
      <c r="FBY13" s="97"/>
      <c r="FCL13" s="97"/>
      <c r="FDQ13" s="105"/>
      <c r="FDR13" s="105"/>
      <c r="FDS13" s="105"/>
      <c r="FDT13" s="105"/>
      <c r="FDU13" s="105"/>
      <c r="FDV13" s="105"/>
      <c r="FDW13" s="105"/>
      <c r="FDX13" s="105"/>
      <c r="FEI13" s="97"/>
      <c r="FEO13" s="100"/>
      <c r="FES13" s="97"/>
      <c r="FFF13" s="97"/>
      <c r="FGK13" s="105"/>
      <c r="FGL13" s="105"/>
      <c r="FGM13" s="105"/>
      <c r="FGN13" s="105"/>
      <c r="FGO13" s="105"/>
      <c r="FGP13" s="105"/>
      <c r="FGQ13" s="105"/>
      <c r="FGR13" s="105"/>
      <c r="FHC13" s="97"/>
      <c r="FHI13" s="100"/>
      <c r="FHM13" s="97"/>
      <c r="FHZ13" s="97"/>
      <c r="FJE13" s="105"/>
      <c r="FJF13" s="105"/>
      <c r="FJG13" s="105"/>
      <c r="FJH13" s="105"/>
      <c r="FJI13" s="105"/>
      <c r="FJJ13" s="105"/>
      <c r="FJK13" s="105"/>
      <c r="FJL13" s="105"/>
      <c r="FJW13" s="97"/>
      <c r="FKC13" s="100"/>
      <c r="FKG13" s="97"/>
      <c r="FKT13" s="97"/>
      <c r="FLY13" s="105"/>
      <c r="FLZ13" s="105"/>
      <c r="FMA13" s="105"/>
      <c r="FMB13" s="105"/>
      <c r="FMC13" s="105"/>
      <c r="FMD13" s="105"/>
      <c r="FME13" s="105"/>
      <c r="FMF13" s="105"/>
      <c r="FMQ13" s="97"/>
      <c r="FMW13" s="100"/>
      <c r="FNA13" s="97"/>
      <c r="FNN13" s="97"/>
      <c r="FOS13" s="105"/>
      <c r="FOT13" s="105"/>
      <c r="FOU13" s="105"/>
      <c r="FOV13" s="105"/>
      <c r="FOW13" s="105"/>
      <c r="FOX13" s="105"/>
      <c r="FOY13" s="105"/>
      <c r="FOZ13" s="105"/>
      <c r="FPK13" s="97"/>
      <c r="FPQ13" s="100"/>
      <c r="FPU13" s="97"/>
      <c r="FQH13" s="97"/>
      <c r="FRM13" s="105"/>
      <c r="FRN13" s="105"/>
      <c r="FRO13" s="105"/>
      <c r="FRP13" s="105"/>
      <c r="FRQ13" s="105"/>
      <c r="FRR13" s="105"/>
      <c r="FRS13" s="105"/>
      <c r="FRT13" s="105"/>
      <c r="FSE13" s="97"/>
      <c r="FSK13" s="100"/>
      <c r="FSO13" s="97"/>
      <c r="FTB13" s="97"/>
      <c r="FUG13" s="105"/>
      <c r="FUH13" s="105"/>
      <c r="FUI13" s="105"/>
      <c r="FUJ13" s="105"/>
      <c r="FUK13" s="105"/>
      <c r="FUL13" s="105"/>
      <c r="FUM13" s="105"/>
      <c r="FUN13" s="105"/>
      <c r="FUY13" s="97"/>
      <c r="FVE13" s="100"/>
      <c r="FVI13" s="97"/>
      <c r="FVV13" s="97"/>
      <c r="FXA13" s="105"/>
      <c r="FXB13" s="105"/>
      <c r="FXC13" s="105"/>
      <c r="FXD13" s="105"/>
      <c r="FXE13" s="105"/>
      <c r="FXF13" s="105"/>
      <c r="FXG13" s="105"/>
      <c r="FXH13" s="105"/>
      <c r="FXS13" s="97"/>
      <c r="FXY13" s="100"/>
      <c r="FYC13" s="97"/>
      <c r="FYP13" s="97"/>
      <c r="FZU13" s="105"/>
      <c r="FZV13" s="105"/>
      <c r="FZW13" s="105"/>
      <c r="FZX13" s="105"/>
      <c r="FZY13" s="105"/>
      <c r="FZZ13" s="105"/>
      <c r="GAA13" s="105"/>
      <c r="GAB13" s="105"/>
      <c r="GAM13" s="97"/>
      <c r="GAS13" s="100"/>
      <c r="GAW13" s="97"/>
      <c r="GBJ13" s="97"/>
      <c r="GCO13" s="105"/>
      <c r="GCP13" s="105"/>
      <c r="GCQ13" s="105"/>
      <c r="GCR13" s="105"/>
      <c r="GCS13" s="105"/>
      <c r="GCT13" s="105"/>
      <c r="GCU13" s="105"/>
      <c r="GCV13" s="105"/>
      <c r="GDG13" s="97"/>
      <c r="GDM13" s="100"/>
      <c r="GDQ13" s="97"/>
      <c r="GED13" s="97"/>
      <c r="GFI13" s="105"/>
      <c r="GFJ13" s="105"/>
      <c r="GFK13" s="105"/>
      <c r="GFL13" s="105"/>
      <c r="GFM13" s="105"/>
      <c r="GFN13" s="105"/>
      <c r="GFO13" s="105"/>
      <c r="GFP13" s="105"/>
      <c r="GGA13" s="97"/>
      <c r="GGG13" s="100"/>
      <c r="GGK13" s="97"/>
      <c r="GGX13" s="97"/>
      <c r="GIC13" s="105"/>
      <c r="GID13" s="105"/>
      <c r="GIE13" s="105"/>
      <c r="GIF13" s="105"/>
      <c r="GIG13" s="105"/>
      <c r="GIH13" s="105"/>
      <c r="GII13" s="105"/>
      <c r="GIJ13" s="105"/>
      <c r="GIU13" s="97"/>
      <c r="GJA13" s="100"/>
      <c r="GJE13" s="97"/>
      <c r="GJR13" s="97"/>
      <c r="GKW13" s="105"/>
      <c r="GKX13" s="105"/>
      <c r="GKY13" s="105"/>
      <c r="GKZ13" s="105"/>
      <c r="GLA13" s="105"/>
      <c r="GLB13" s="105"/>
      <c r="GLC13" s="105"/>
      <c r="GLD13" s="105"/>
      <c r="GLO13" s="97"/>
      <c r="GLU13" s="100"/>
      <c r="GLY13" s="97"/>
      <c r="GML13" s="97"/>
      <c r="GNQ13" s="105"/>
      <c r="GNR13" s="105"/>
      <c r="GNS13" s="105"/>
      <c r="GNT13" s="105"/>
      <c r="GNU13" s="105"/>
      <c r="GNV13" s="105"/>
      <c r="GNW13" s="105"/>
      <c r="GNX13" s="105"/>
      <c r="GOI13" s="97"/>
      <c r="GOO13" s="100"/>
      <c r="GOS13" s="97"/>
      <c r="GPF13" s="97"/>
      <c r="GQK13" s="105"/>
      <c r="GQL13" s="105"/>
      <c r="GQM13" s="105"/>
      <c r="GQN13" s="105"/>
      <c r="GQO13" s="105"/>
      <c r="GQP13" s="105"/>
      <c r="GQQ13" s="105"/>
      <c r="GQR13" s="105"/>
      <c r="GRC13" s="97"/>
      <c r="GRI13" s="100"/>
      <c r="GRM13" s="97"/>
      <c r="GRZ13" s="97"/>
      <c r="GTE13" s="105"/>
      <c r="GTF13" s="105"/>
      <c r="GTG13" s="105"/>
      <c r="GTH13" s="105"/>
      <c r="GTI13" s="105"/>
      <c r="GTJ13" s="105"/>
      <c r="GTK13" s="105"/>
      <c r="GTL13" s="105"/>
      <c r="GTW13" s="97"/>
      <c r="GUC13" s="100"/>
      <c r="GUG13" s="97"/>
      <c r="GUT13" s="97"/>
      <c r="GVY13" s="105"/>
      <c r="GVZ13" s="105"/>
      <c r="GWA13" s="105"/>
      <c r="GWB13" s="105"/>
      <c r="GWC13" s="105"/>
      <c r="GWD13" s="105"/>
      <c r="GWE13" s="105"/>
      <c r="GWF13" s="105"/>
      <c r="GWQ13" s="97"/>
      <c r="GWW13" s="100"/>
      <c r="GXA13" s="97"/>
      <c r="GXN13" s="97"/>
      <c r="GYS13" s="105"/>
      <c r="GYT13" s="105"/>
      <c r="GYU13" s="105"/>
      <c r="GYV13" s="105"/>
      <c r="GYW13" s="105"/>
      <c r="GYX13" s="105"/>
      <c r="GYY13" s="105"/>
      <c r="GYZ13" s="105"/>
      <c r="GZK13" s="97"/>
      <c r="GZQ13" s="100"/>
      <c r="GZU13" s="97"/>
      <c r="HAH13" s="97"/>
      <c r="HBM13" s="105"/>
      <c r="HBN13" s="105"/>
      <c r="HBO13" s="105"/>
      <c r="HBP13" s="105"/>
      <c r="HBQ13" s="105"/>
      <c r="HBR13" s="105"/>
      <c r="HBS13" s="105"/>
      <c r="HBT13" s="105"/>
      <c r="HCE13" s="97"/>
      <c r="HCK13" s="100"/>
      <c r="HCO13" s="97"/>
      <c r="HDB13" s="97"/>
      <c r="HEG13" s="105"/>
      <c r="HEH13" s="105"/>
      <c r="HEI13" s="105"/>
      <c r="HEJ13" s="105"/>
      <c r="HEK13" s="105"/>
      <c r="HEL13" s="105"/>
      <c r="HEM13" s="105"/>
      <c r="HEN13" s="105"/>
      <c r="HEY13" s="97"/>
      <c r="HFE13" s="100"/>
      <c r="HFI13" s="97"/>
      <c r="HFV13" s="97"/>
      <c r="HHA13" s="105"/>
      <c r="HHB13" s="105"/>
      <c r="HHC13" s="105"/>
      <c r="HHD13" s="105"/>
      <c r="HHE13" s="105"/>
      <c r="HHF13" s="105"/>
      <c r="HHG13" s="105"/>
      <c r="HHH13" s="105"/>
      <c r="HHS13" s="97"/>
      <c r="HHY13" s="100"/>
      <c r="HIC13" s="97"/>
      <c r="HIP13" s="97"/>
      <c r="HJU13" s="105"/>
      <c r="HJV13" s="105"/>
      <c r="HJW13" s="105"/>
      <c r="HJX13" s="105"/>
      <c r="HJY13" s="105"/>
      <c r="HJZ13" s="105"/>
      <c r="HKA13" s="105"/>
      <c r="HKB13" s="105"/>
      <c r="HKM13" s="97"/>
      <c r="HKS13" s="100"/>
      <c r="HKW13" s="97"/>
      <c r="HLJ13" s="97"/>
      <c r="HMO13" s="105"/>
      <c r="HMP13" s="105"/>
      <c r="HMQ13" s="105"/>
      <c r="HMR13" s="105"/>
      <c r="HMS13" s="105"/>
      <c r="HMT13" s="105"/>
      <c r="HMU13" s="105"/>
      <c r="HMV13" s="105"/>
      <c r="HNG13" s="97"/>
      <c r="HNM13" s="100"/>
      <c r="HNQ13" s="97"/>
      <c r="HOD13" s="97"/>
      <c r="HPI13" s="105"/>
      <c r="HPJ13" s="105"/>
      <c r="HPK13" s="105"/>
      <c r="HPL13" s="105"/>
      <c r="HPM13" s="105"/>
      <c r="HPN13" s="105"/>
      <c r="HPO13" s="105"/>
      <c r="HPP13" s="105"/>
      <c r="HQA13" s="97"/>
      <c r="HQG13" s="100"/>
      <c r="HQK13" s="97"/>
      <c r="HQX13" s="97"/>
      <c r="HSC13" s="105"/>
      <c r="HSD13" s="105"/>
      <c r="HSE13" s="105"/>
      <c r="HSF13" s="105"/>
      <c r="HSG13" s="105"/>
      <c r="HSH13" s="105"/>
      <c r="HSI13" s="105"/>
      <c r="HSJ13" s="105"/>
      <c r="HSU13" s="97"/>
      <c r="HTA13" s="100"/>
      <c r="HTE13" s="97"/>
      <c r="HTR13" s="97"/>
      <c r="HUW13" s="105"/>
      <c r="HUX13" s="105"/>
      <c r="HUY13" s="105"/>
      <c r="HUZ13" s="105"/>
      <c r="HVA13" s="105"/>
      <c r="HVB13" s="105"/>
      <c r="HVC13" s="105"/>
      <c r="HVD13" s="105"/>
      <c r="HVO13" s="97"/>
      <c r="HVU13" s="100"/>
      <c r="HVY13" s="97"/>
      <c r="HWL13" s="97"/>
      <c r="HXQ13" s="105"/>
      <c r="HXR13" s="105"/>
      <c r="HXS13" s="105"/>
      <c r="HXT13" s="105"/>
      <c r="HXU13" s="105"/>
      <c r="HXV13" s="105"/>
      <c r="HXW13" s="105"/>
      <c r="HXX13" s="105"/>
      <c r="HYI13" s="97"/>
      <c r="HYO13" s="100"/>
      <c r="HYS13" s="97"/>
      <c r="HZF13" s="97"/>
      <c r="IAK13" s="105"/>
      <c r="IAL13" s="105"/>
      <c r="IAM13" s="105"/>
      <c r="IAN13" s="105"/>
      <c r="IAO13" s="105"/>
      <c r="IAP13" s="105"/>
      <c r="IAQ13" s="105"/>
      <c r="IAR13" s="105"/>
      <c r="IBC13" s="97"/>
      <c r="IBI13" s="100"/>
      <c r="IBM13" s="97"/>
      <c r="IBZ13" s="97"/>
      <c r="IDE13" s="105"/>
      <c r="IDF13" s="105"/>
      <c r="IDG13" s="105"/>
      <c r="IDH13" s="105"/>
      <c r="IDI13" s="105"/>
      <c r="IDJ13" s="105"/>
      <c r="IDK13" s="105"/>
      <c r="IDL13" s="105"/>
      <c r="IDW13" s="97"/>
      <c r="IEC13" s="100"/>
      <c r="IEG13" s="97"/>
      <c r="IET13" s="97"/>
      <c r="IFY13" s="105"/>
      <c r="IFZ13" s="105"/>
      <c r="IGA13" s="105"/>
      <c r="IGB13" s="105"/>
      <c r="IGC13" s="105"/>
      <c r="IGD13" s="105"/>
      <c r="IGE13" s="105"/>
      <c r="IGF13" s="105"/>
      <c r="IGQ13" s="97"/>
      <c r="IGW13" s="100"/>
      <c r="IHA13" s="97"/>
      <c r="IHN13" s="97"/>
      <c r="IIS13" s="105"/>
      <c r="IIT13" s="105"/>
      <c r="IIU13" s="105"/>
      <c r="IIV13" s="105"/>
      <c r="IIW13" s="105"/>
      <c r="IIX13" s="105"/>
      <c r="IIY13" s="105"/>
      <c r="IIZ13" s="105"/>
      <c r="IJK13" s="97"/>
      <c r="IJQ13" s="100"/>
      <c r="IJU13" s="97"/>
      <c r="IKH13" s="97"/>
      <c r="ILM13" s="105"/>
      <c r="ILN13" s="105"/>
      <c r="ILO13" s="105"/>
      <c r="ILP13" s="105"/>
      <c r="ILQ13" s="105"/>
      <c r="ILR13" s="105"/>
      <c r="ILS13" s="105"/>
      <c r="ILT13" s="105"/>
      <c r="IME13" s="97"/>
      <c r="IMK13" s="100"/>
      <c r="IMO13" s="97"/>
      <c r="INB13" s="97"/>
      <c r="IOG13" s="105"/>
      <c r="IOH13" s="105"/>
      <c r="IOI13" s="105"/>
      <c r="IOJ13" s="105"/>
      <c r="IOK13" s="105"/>
      <c r="IOL13" s="105"/>
      <c r="IOM13" s="105"/>
      <c r="ION13" s="105"/>
      <c r="IOY13" s="97"/>
      <c r="IPE13" s="100"/>
      <c r="IPI13" s="97"/>
      <c r="IPV13" s="97"/>
      <c r="IRA13" s="105"/>
      <c r="IRB13" s="105"/>
      <c r="IRC13" s="105"/>
      <c r="IRD13" s="105"/>
      <c r="IRE13" s="105"/>
      <c r="IRF13" s="105"/>
      <c r="IRG13" s="105"/>
      <c r="IRH13" s="105"/>
      <c r="IRS13" s="97"/>
      <c r="IRY13" s="100"/>
      <c r="ISC13" s="97"/>
      <c r="ISP13" s="97"/>
      <c r="ITU13" s="105"/>
      <c r="ITV13" s="105"/>
      <c r="ITW13" s="105"/>
      <c r="ITX13" s="105"/>
      <c r="ITY13" s="105"/>
      <c r="ITZ13" s="105"/>
      <c r="IUA13" s="105"/>
      <c r="IUB13" s="105"/>
      <c r="IUM13" s="97"/>
      <c r="IUS13" s="100"/>
      <c r="IUW13" s="97"/>
      <c r="IVJ13" s="97"/>
      <c r="IWO13" s="105"/>
      <c r="IWP13" s="105"/>
      <c r="IWQ13" s="105"/>
      <c r="IWR13" s="105"/>
      <c r="IWS13" s="105"/>
      <c r="IWT13" s="105"/>
      <c r="IWU13" s="105"/>
      <c r="IWV13" s="105"/>
      <c r="IXG13" s="97"/>
      <c r="IXM13" s="100"/>
      <c r="IXQ13" s="97"/>
      <c r="IYD13" s="97"/>
      <c r="IZI13" s="105"/>
      <c r="IZJ13" s="105"/>
      <c r="IZK13" s="105"/>
      <c r="IZL13" s="105"/>
      <c r="IZM13" s="105"/>
      <c r="IZN13" s="105"/>
      <c r="IZO13" s="105"/>
      <c r="IZP13" s="105"/>
      <c r="JAA13" s="97"/>
      <c r="JAG13" s="100"/>
      <c r="JAK13" s="97"/>
      <c r="JAX13" s="97"/>
      <c r="JCC13" s="105"/>
      <c r="JCD13" s="105"/>
      <c r="JCE13" s="105"/>
      <c r="JCF13" s="105"/>
      <c r="JCG13" s="105"/>
      <c r="JCH13" s="105"/>
      <c r="JCI13" s="105"/>
      <c r="JCJ13" s="105"/>
      <c r="JCU13" s="97"/>
      <c r="JDA13" s="100"/>
      <c r="JDE13" s="97"/>
      <c r="JDR13" s="97"/>
      <c r="JEW13" s="105"/>
      <c r="JEX13" s="105"/>
      <c r="JEY13" s="105"/>
      <c r="JEZ13" s="105"/>
      <c r="JFA13" s="105"/>
      <c r="JFB13" s="105"/>
      <c r="JFC13" s="105"/>
      <c r="JFD13" s="105"/>
      <c r="JFO13" s="97"/>
      <c r="JFU13" s="100"/>
      <c r="JFY13" s="97"/>
      <c r="JGL13" s="97"/>
      <c r="JHQ13" s="105"/>
      <c r="JHR13" s="105"/>
      <c r="JHS13" s="105"/>
      <c r="JHT13" s="105"/>
      <c r="JHU13" s="105"/>
      <c r="JHV13" s="105"/>
      <c r="JHW13" s="105"/>
      <c r="JHX13" s="105"/>
      <c r="JII13" s="97"/>
      <c r="JIO13" s="100"/>
      <c r="JIS13" s="97"/>
      <c r="JJF13" s="97"/>
      <c r="JKK13" s="105"/>
      <c r="JKL13" s="105"/>
      <c r="JKM13" s="105"/>
      <c r="JKN13" s="105"/>
      <c r="JKO13" s="105"/>
      <c r="JKP13" s="105"/>
      <c r="JKQ13" s="105"/>
      <c r="JKR13" s="105"/>
      <c r="JLC13" s="97"/>
      <c r="JLI13" s="100"/>
      <c r="JLM13" s="97"/>
      <c r="JLZ13" s="97"/>
      <c r="JNE13" s="105"/>
      <c r="JNF13" s="105"/>
      <c r="JNG13" s="105"/>
      <c r="JNH13" s="105"/>
      <c r="JNI13" s="105"/>
      <c r="JNJ13" s="105"/>
      <c r="JNK13" s="105"/>
      <c r="JNL13" s="105"/>
      <c r="JNW13" s="97"/>
      <c r="JOC13" s="100"/>
      <c r="JOG13" s="97"/>
      <c r="JOT13" s="97"/>
      <c r="JPY13" s="105"/>
      <c r="JPZ13" s="105"/>
      <c r="JQA13" s="105"/>
      <c r="JQB13" s="105"/>
      <c r="JQC13" s="105"/>
      <c r="JQD13" s="105"/>
      <c r="JQE13" s="105"/>
      <c r="JQF13" s="105"/>
      <c r="JQQ13" s="97"/>
      <c r="JQW13" s="100"/>
      <c r="JRA13" s="97"/>
      <c r="JRN13" s="97"/>
      <c r="JSS13" s="105"/>
      <c r="JST13" s="105"/>
      <c r="JSU13" s="105"/>
      <c r="JSV13" s="105"/>
      <c r="JSW13" s="105"/>
      <c r="JSX13" s="105"/>
      <c r="JSY13" s="105"/>
      <c r="JSZ13" s="105"/>
      <c r="JTC13" s="96">
        <f t="shared" si="63"/>
        <v>3</v>
      </c>
      <c r="JTD13" s="96" t="str">
        <f>'Dummy Table1'!JST17</f>
        <v>Fiji</v>
      </c>
      <c r="JTE13" s="96">
        <f t="shared" si="64"/>
        <v>0</v>
      </c>
      <c r="JTF13" s="96">
        <f t="shared" si="65"/>
        <v>3</v>
      </c>
      <c r="JTG13" s="96">
        <f t="shared" si="66"/>
        <v>0</v>
      </c>
      <c r="JTH13" s="96">
        <f t="shared" si="67"/>
        <v>0</v>
      </c>
      <c r="JTI13" s="96">
        <f t="shared" si="68"/>
        <v>0</v>
      </c>
      <c r="JTJ13" s="96">
        <f t="shared" si="69"/>
        <v>100</v>
      </c>
      <c r="JTK13" s="97">
        <f t="shared" si="70"/>
        <v>3</v>
      </c>
      <c r="JTL13" s="96">
        <v>12</v>
      </c>
      <c r="JTM13" s="96">
        <f t="shared" si="71"/>
        <v>1</v>
      </c>
      <c r="JTN13" s="96">
        <f t="shared" si="72"/>
        <v>0</v>
      </c>
      <c r="JTO13" s="96">
        <f t="shared" si="73"/>
        <v>0</v>
      </c>
      <c r="JTP13" s="96">
        <f t="shared" si="74"/>
        <v>2</v>
      </c>
      <c r="JTQ13" s="100">
        <f t="shared" ref="JTQ13" si="105">IF(SUM(JUI11:JUK14)=0,IF(COUNTIF(JUL11:JUL14,0)&gt;1,3,JUL13+1),IF(AND(JTZ12=3,JTZ13=3,JUA11=0,JUA12&lt;&gt;0,JUA13&lt;&gt;0),2,IF(OR(JTZ13=5,JTZ13=4),3,IF(JTZ13=6,4,IF(AND(JTZ12=4,JTZ11=1,JUA13&lt;&gt;""),2,IF(AND(JUK13=0,JUK12=1,JUK11=1,JUA13&lt;&gt;""),1,JTZ13))))))</f>
        <v>3</v>
      </c>
      <c r="JTR13" s="96" t="str">
        <f t="shared" ref="JTR13" si="106">VLOOKUP(3,JTC$11:JTD$14,2,FALSE)</f>
        <v>Fiji</v>
      </c>
      <c r="JTS13" s="96">
        <f t="shared" si="77"/>
        <v>0</v>
      </c>
      <c r="JTT13" s="96">
        <f t="shared" si="78"/>
        <v>100</v>
      </c>
      <c r="JTU13" s="97">
        <f t="shared" si="79"/>
        <v>3</v>
      </c>
      <c r="JTV13" s="96">
        <f t="shared" si="80"/>
        <v>3</v>
      </c>
      <c r="JTW13" s="96">
        <f t="shared" si="81"/>
        <v>0</v>
      </c>
      <c r="JTX13" s="96">
        <f t="shared" si="82"/>
        <v>0</v>
      </c>
      <c r="JTY13" s="96">
        <f t="shared" si="83"/>
        <v>12</v>
      </c>
      <c r="JTZ13" s="96">
        <f t="shared" si="84"/>
        <v>3</v>
      </c>
      <c r="JUA13" s="96" t="str">
        <f t="shared" ref="JUA13" si="107">IF(OR(AND(JTU12=JTU13,JTT12=JTT13,JTS12=JTS13),AND(JTU14=JTU13,JTU13=JTU12,JTT14=JTT13,JTT13=JTT12,JTS14=JTS13,JTS13=JTS12)),JTR13,0)</f>
        <v>Fiji</v>
      </c>
      <c r="JUB13" s="96">
        <f t="shared" si="86"/>
        <v>0</v>
      </c>
      <c r="JUC13" s="96">
        <f t="shared" si="87"/>
        <v>3</v>
      </c>
      <c r="JUD13" s="96">
        <f t="shared" si="88"/>
        <v>0</v>
      </c>
      <c r="JUE13" s="96">
        <f t="shared" si="89"/>
        <v>0</v>
      </c>
      <c r="JUF13" s="96">
        <f t="shared" si="90"/>
        <v>0</v>
      </c>
      <c r="JUG13" s="96">
        <f t="shared" si="91"/>
        <v>100</v>
      </c>
      <c r="JUH13" s="97">
        <f t="shared" si="92"/>
        <v>3</v>
      </c>
      <c r="JUI13" s="96">
        <f t="shared" si="93"/>
        <v>0</v>
      </c>
      <c r="JUJ13" s="96">
        <f t="shared" si="94"/>
        <v>0</v>
      </c>
      <c r="JUK13" s="96">
        <f t="shared" si="95"/>
        <v>0</v>
      </c>
      <c r="JUL13" s="96">
        <f t="shared" si="96"/>
        <v>0</v>
      </c>
      <c r="JUM13" s="96">
        <v>0</v>
      </c>
      <c r="JUN13" s="96">
        <f t="shared" si="103"/>
        <v>1</v>
      </c>
      <c r="JUO13" s="96">
        <f t="shared" si="104"/>
        <v>3</v>
      </c>
      <c r="JUP13" s="96" t="str">
        <f t="shared" si="99"/>
        <v>Fiji</v>
      </c>
      <c r="JUQ13" s="96">
        <v>10</v>
      </c>
      <c r="JUR13" s="96" t="str">
        <f>IF(AND('Dummy Table1'!JSV23&lt;&gt;"",'Dummy Table1'!JSX23&lt;&gt;""),IF('Dummy Table1'!JSV23&gt;'Dummy Table1'!JSX23,'Dummy Table1'!JST23,""),"")</f>
        <v/>
      </c>
      <c r="JUS13" s="96" t="str">
        <f>IF(AND('Dummy Table1'!JSV23&lt;&gt;"",'Dummy Table1'!JSX23&lt;&gt;""),IF('Dummy Table1'!JSV23='Dummy Table1'!JSX23,'Dummy Table1'!JST23,""),"")</f>
        <v>Honduras</v>
      </c>
      <c r="JUT13" s="96" t="str">
        <f>IF(AND('Dummy Table1'!JSV23&lt;&gt;"",'Dummy Table1'!JSX23&lt;&gt;""),IF('Dummy Table1'!JSV23&gt;'Dummy Table1'!JSX23,'Dummy Table1'!JSZ23,""),"")</f>
        <v/>
      </c>
      <c r="JUU13" s="96">
        <f>IF(AND('Dummy Table1'!JSV23&lt;&gt;"",'Dummy Table1'!JSX23&lt;&gt;""),'Dummy Table1'!JSV23,0)</f>
        <v>0</v>
      </c>
      <c r="JUV13" s="96" t="str">
        <f>IF(AND('Dummy Table1'!JSV23&lt;&gt;"",'Dummy Table1'!JSX23&lt;&gt;""),IF('Dummy Table1'!JSV23&lt;'Dummy Table1'!JSX23,'Dummy Table1'!JSZ23,""),"")</f>
        <v/>
      </c>
      <c r="JUW13" s="96" t="str">
        <f>IF(AND('Dummy Table1'!JSV23&lt;&gt;"",'Dummy Table1'!JSX23&lt;&gt;""),IF('Dummy Table1'!JSV23='Dummy Table1'!JSX23,'Dummy Table1'!JSZ23,""),"")</f>
        <v>Portugal</v>
      </c>
      <c r="JUX13" s="96" t="str">
        <f>IF(AND('Dummy Table1'!JSV23&lt;&gt;"",'Dummy Table1'!JSX23&lt;&gt;""),IF('Dummy Table1'!JSV23&lt;'Dummy Table1'!JSX23,'Dummy Table1'!JST23,""),"")</f>
        <v/>
      </c>
      <c r="JUY13" s="96">
        <f>IF(AND('Dummy Table1'!JSV23&lt;&gt;"",'Dummy Table1'!JSX23&lt;&gt;""),'Dummy Table1'!JSX23,0)</f>
        <v>0</v>
      </c>
      <c r="JUZ13" s="96">
        <v>1</v>
      </c>
      <c r="JVA13" s="96" t="str">
        <f t="shared" si="43"/>
        <v/>
      </c>
      <c r="JVB13" s="96" t="str">
        <f t="shared" si="44"/>
        <v>Honduras</v>
      </c>
      <c r="JVC13" s="96" t="str">
        <f t="shared" si="45"/>
        <v/>
      </c>
      <c r="JVD13" s="96" t="str">
        <f t="shared" si="46"/>
        <v/>
      </c>
      <c r="JVE13" s="96" t="str">
        <f t="shared" si="47"/>
        <v>Portugal</v>
      </c>
      <c r="JVF13" s="96" t="str">
        <f t="shared" si="48"/>
        <v/>
      </c>
      <c r="JVG13" s="96">
        <v>11</v>
      </c>
      <c r="JVH13" s="96" t="str">
        <f>'Dummy Table1'!JST24</f>
        <v>Japan</v>
      </c>
      <c r="JVI13" s="96">
        <f>IF(AND('Dummy Table1'!JSV24&lt;&gt;"",'Dummy Table1'!JSX24&lt;&gt;""),'Dummy Table1'!JSV24,"")</f>
        <v>0</v>
      </c>
      <c r="JVJ13" s="96">
        <f>IF(AND('Dummy Table1'!JSX24&lt;&gt;"",'Dummy Table1'!JSV24&lt;&gt;""),'Dummy Table1'!JSX24,"")</f>
        <v>0</v>
      </c>
      <c r="JVK13" s="96" t="str">
        <f>'Dummy Table1'!JSZ24</f>
        <v>Colombia</v>
      </c>
    </row>
    <row r="14" spans="1:5120 5123:8131" x14ac:dyDescent="0.2">
      <c r="A14" s="108"/>
      <c r="B14" s="109" t="str">
        <f>'All Players'!H10</f>
        <v>Iraq</v>
      </c>
      <c r="C14" s="105"/>
      <c r="D14" s="110" t="str">
        <f>IF('All Players'!W10&lt;&gt;"",'All Players'!W10,"")</f>
        <v/>
      </c>
      <c r="E14" s="106" t="s">
        <v>2</v>
      </c>
      <c r="F14" s="110" t="str">
        <f>IF('All Players'!Y10&lt;&gt;"",'All Players'!Y10,"")</f>
        <v/>
      </c>
      <c r="G14" s="105"/>
      <c r="H14" s="105" t="str">
        <f>'All Players'!N10</f>
        <v>Denmark</v>
      </c>
      <c r="K14" s="96">
        <f>U14+V14+W14+X14</f>
        <v>4</v>
      </c>
      <c r="L14" s="96" t="str">
        <f>'Dummy Table1'!H17</f>
        <v>Korea Republic</v>
      </c>
      <c r="M14" s="96">
        <f>SUMIF(AZ$4:AZ$60,L14,BH$4:BH$60)+SUMIF(BD$4:BD$60,L14,BH$4:BH$60)</f>
        <v>0</v>
      </c>
      <c r="N14" s="96">
        <f>SUMIF(BA$4:BA$60,L14,BH$4:BH$60)+SUMIF(BE$4:BE$60,L14,BH$4:BH$60)</f>
        <v>0</v>
      </c>
      <c r="O14" s="96">
        <f>SUMIF(BB$4:BB$60,L14,BH$4:BH$60)+SUMIF(BF$4:BF$60,L14,BH$4:BH$60)</f>
        <v>0</v>
      </c>
      <c r="P14" s="96">
        <f>SUMIF($BP$3:$BP$60,L14,$BQ$3:$BQ$60)+SUMIF($BS$3:$BS$60,L14,$BR$3:$BR$60)</f>
        <v>0</v>
      </c>
      <c r="Q14" s="96">
        <f>SUMIF($BS$3:$BS$60,L14,$BQ$3:$BQ$60)+SUMIF($BP$3:$BP$60,L14,$BR$3:$BR$60)</f>
        <v>0</v>
      </c>
      <c r="R14" s="96">
        <f>P14-Q14+100</f>
        <v>100</v>
      </c>
      <c r="S14" s="97">
        <f>M14*3+N14</f>
        <v>0</v>
      </c>
      <c r="T14" s="96">
        <v>31</v>
      </c>
      <c r="U14" s="96">
        <f>RANK(S14,S$11:S$14)</f>
        <v>1</v>
      </c>
      <c r="V14" s="96">
        <f>SUMPRODUCT((S$11:S$14=S14)*(R$11:R$14&gt;R14))</f>
        <v>0</v>
      </c>
      <c r="W14" s="96">
        <f>SUMPRODUCT((S$11:S$14=S14)*(R$11:R$14=R14)*(P$11:P$14&gt;P14))</f>
        <v>0</v>
      </c>
      <c r="X14" s="96">
        <f>SUMPRODUCT((S$11:S$14=S14)*(R$11:R$14=R14)*(P$11:P$14=P14)*(T$11:T$14&lt;T14))</f>
        <v>3</v>
      </c>
      <c r="Y14" s="100">
        <f>IF(SUM(AQ11:AS14)=0,IF(COUNTIF(AT11:AT14,0)&gt;1,4,AT14+1),IF(AH14=AH13,IF(AH14=3,4,AH14),IF(AH14=5,3,IF(AH14=6,4,AH14))))</f>
        <v>4</v>
      </c>
      <c r="Z14" s="96" t="str">
        <f>VLOOKUP(4,K$11:L$14,2,FALSE)</f>
        <v>Korea Republic</v>
      </c>
      <c r="AA14" s="96">
        <f>SUMIF(L$4:L$60,Z14,P$4:P$60)</f>
        <v>0</v>
      </c>
      <c r="AB14" s="96">
        <f>SUMIF(L$4:L$60,Z14,R$4:R$60)</f>
        <v>100</v>
      </c>
      <c r="AC14" s="97">
        <f>SUMIF($L$4:$L$60,$Z14,S$4:S$60)</f>
        <v>0</v>
      </c>
      <c r="AD14" s="96">
        <f>SUMIF($L$4:$L$60,$Z14,K$4:K$60)</f>
        <v>4</v>
      </c>
      <c r="AE14" s="96">
        <f t="shared" si="62"/>
        <v>0</v>
      </c>
      <c r="AF14" s="96">
        <f t="shared" si="62"/>
        <v>0</v>
      </c>
      <c r="AG14" s="96">
        <f>SUMIF($L$4:$L$60,$Z14,T$4:T$60)</f>
        <v>31</v>
      </c>
      <c r="AH14" s="96">
        <f>IF(AI14=0,AD14,AD14+AQ14+AR14+AS14)</f>
        <v>4</v>
      </c>
      <c r="AI14" s="96" t="str">
        <f>IF(AND(AC13=AC14,AC13=AC12,AB13=AB14,AB13=AB12,AA13=AA14,AA13=AA12),Z14,0)</f>
        <v>Korea Republic</v>
      </c>
      <c r="AJ14" s="96">
        <f>SUMIF($BI$4:$BI$60,$AI14,$BH$4:$BH$60)+SUMIF($BL$4:$BL$60,$AI14,$BH$4:$BH$60)</f>
        <v>0</v>
      </c>
      <c r="AK14" s="96">
        <f>SUMIF($BJ$4:$BJ$60,$AI14,$BH$4:$BH$60)+SUMIF($BM$4:$BM$60,$AI14,$BH$4:$BH$60)</f>
        <v>0</v>
      </c>
      <c r="AL14" s="96">
        <f>SUMIF($BK$4:$BK$60,$AI14,$BH$4:$BH$60)+SUMIF($BN$4:$BN$60,$AI14,$BH$4:$BH$60)</f>
        <v>0</v>
      </c>
      <c r="AM14" s="96">
        <f>SUMIF(BI$4:BI$60,AI14,BC$4:BC$60)+SUMIF(BL$4:BL$60,AI14,BG$4:BG$60)+SUMIF(BJ$4:BJ$60,AI14,BC$4:BC$60)+SUMIF(BM$4:BM$60,AI14,BG$4:BG$60)</f>
        <v>0</v>
      </c>
      <c r="AN14" s="96">
        <f>SUMIF(BK$4:BK$60,AI14,BC$4:BC$60)+SUMIF(BN$4:BN$60,AI14,BG$4:BG$60)+SUMIF(BJ$4:BJ$60,AI14,BC$4:BC$60)+SUMIF(BM$4:BM$60,AI14,BG$4:BG$60)</f>
        <v>0</v>
      </c>
      <c r="AO14" s="96">
        <f>AM14-AN14+100</f>
        <v>100</v>
      </c>
      <c r="AP14" s="97">
        <f>IF(AI14&lt;&gt;0,AJ14*3+AK14,"")</f>
        <v>0</v>
      </c>
      <c r="AQ14" s="96">
        <f>IF(AI14&lt;&gt;0,RANK(AP14,AP$11:AP$14)-1,5)</f>
        <v>0</v>
      </c>
      <c r="AR14" s="96">
        <f>IF(AI14&lt;&gt;0,SUMPRODUCT((AP$11:AP$14=AP14)*(AO$11:AO$14&gt;AO14)),5)</f>
        <v>0</v>
      </c>
      <c r="AS14" s="96">
        <f>IF(AI14&lt;&gt;0,SUMPRODUCT((AP$11:AP$14=AP14)*(AO$11:AO$14=AO14)*(AM$11:AM$14&gt;AM14)),5)</f>
        <v>0</v>
      </c>
      <c r="AT14" s="96">
        <f>IF(AI14&lt;&gt;0,SUMPRODUCT(($AP11:$AP14=AP14)*($AO11:$AO14=AO14)*($AM11:$AM14=AM14)*($AU11:$AU14&lt;AU14)),5)</f>
        <v>0</v>
      </c>
      <c r="AU14" s="96">
        <v>0</v>
      </c>
      <c r="AV14" s="96">
        <f>IF(AI14&lt;&gt;0,IF(SUM(AQ14:AS14)=SUM(AQ13:AS13),1,0),0)</f>
        <v>1</v>
      </c>
      <c r="AW14" s="96">
        <f>IF(AX14&lt;&gt;0,AW13+1,AW13)</f>
        <v>4</v>
      </c>
      <c r="AX14" s="96" t="str">
        <f>IF(AV14=1,AI14,0)</f>
        <v>Korea Republic</v>
      </c>
      <c r="AY14" s="96">
        <v>11</v>
      </c>
      <c r="AZ14" s="96" t="str">
        <f>IF(AND('Dummy Table1'!D24&lt;&gt;"",'Dummy Table1'!F24&lt;&gt;""),IF('Dummy Table1'!D24&gt;'Dummy Table1'!F24,'Dummy Table1'!B24,""),"")</f>
        <v/>
      </c>
      <c r="BA14" s="96" t="str">
        <f>IF(AND('Dummy Table1'!D24&lt;&gt;"",'Dummy Table1'!F24&lt;&gt;""),IF('Dummy Table1'!D24='Dummy Table1'!F24,'Dummy Table1'!B24,""),"")</f>
        <v/>
      </c>
      <c r="BB14" s="96" t="str">
        <f>IF(AND('Dummy Table1'!D24&lt;&gt;"",'Dummy Table1'!F24&lt;&gt;""),IF('Dummy Table1'!D24&gt;'Dummy Table1'!F24,'Dummy Table1'!H24,""),"")</f>
        <v/>
      </c>
      <c r="BC14" s="96">
        <f>IF(AND('Dummy Table1'!D24&lt;&gt;"",'Dummy Table1'!F24&lt;&gt;""),'Dummy Table1'!D24,0)</f>
        <v>0</v>
      </c>
      <c r="BD14" s="96" t="str">
        <f>IF(AND('Dummy Table1'!D24&lt;&gt;"",'Dummy Table1'!F24&lt;&gt;""),IF('Dummy Table1'!D24&lt;'Dummy Table1'!F24,'Dummy Table1'!H24,""),"")</f>
        <v/>
      </c>
      <c r="BE14" s="96" t="str">
        <f>IF(AND('Dummy Table1'!D24&lt;&gt;"",'Dummy Table1'!F24&lt;&gt;""),IF('Dummy Table1'!D24='Dummy Table1'!F24,'Dummy Table1'!H24,""),"")</f>
        <v/>
      </c>
      <c r="BF14" s="96" t="str">
        <f>IF(AND('Dummy Table1'!D24&lt;&gt;"",'Dummy Table1'!F24&lt;&gt;""),IF('Dummy Table1'!D24&lt;'Dummy Table1'!F24,'Dummy Table1'!B24,""),"")</f>
        <v/>
      </c>
      <c r="BG14" s="96">
        <f>IF(AND('Dummy Table1'!D24&lt;&gt;"",'Dummy Table1'!F24&lt;&gt;""),'Dummy Table1'!F24,0)</f>
        <v>0</v>
      </c>
      <c r="BH14" s="96">
        <v>1</v>
      </c>
      <c r="BI14" s="96" t="str">
        <f t="shared" si="1"/>
        <v/>
      </c>
      <c r="BJ14" s="96" t="str">
        <f t="shared" si="2"/>
        <v/>
      </c>
      <c r="BK14" s="96" t="str">
        <f t="shared" si="3"/>
        <v/>
      </c>
      <c r="BL14" s="96" t="str">
        <f t="shared" si="4"/>
        <v/>
      </c>
      <c r="BM14" s="96" t="str">
        <f t="shared" si="5"/>
        <v/>
      </c>
      <c r="BN14" s="96" t="str">
        <f t="shared" si="6"/>
        <v/>
      </c>
      <c r="BO14" s="96">
        <v>12</v>
      </c>
      <c r="BP14" s="96" t="str">
        <f>'Dummy Table1'!B25</f>
        <v>Fiji</v>
      </c>
      <c r="BQ14" s="96" t="str">
        <f>IF(AND('Dummy Table1'!D25&lt;&gt;"",'Dummy Table1'!F25&lt;&gt;""),'Dummy Table1'!D25,"")</f>
        <v/>
      </c>
      <c r="BR14" s="96" t="str">
        <f>IF(AND('Dummy Table1'!F25&lt;&gt;"",'Dummy Table1'!D25&lt;&gt;""),'Dummy Table1'!F25,"")</f>
        <v/>
      </c>
      <c r="BS14" s="96" t="str">
        <f>'Dummy Table1'!H25</f>
        <v>Mexico</v>
      </c>
      <c r="BU14" s="108"/>
      <c r="BV14" s="109"/>
      <c r="BW14" s="105"/>
      <c r="BX14" s="110"/>
      <c r="BY14" s="106"/>
      <c r="BZ14" s="110"/>
      <c r="CA14" s="105"/>
      <c r="CB14" s="105"/>
      <c r="CM14" s="97"/>
      <c r="CS14" s="100"/>
      <c r="CW14" s="97"/>
      <c r="DJ14" s="97"/>
      <c r="EO14" s="108"/>
      <c r="EP14" s="109"/>
      <c r="EQ14" s="105"/>
      <c r="ER14" s="110"/>
      <c r="ES14" s="106"/>
      <c r="ET14" s="110"/>
      <c r="EU14" s="105"/>
      <c r="EV14" s="105"/>
      <c r="FG14" s="97"/>
      <c r="FM14" s="100"/>
      <c r="FQ14" s="97"/>
      <c r="GD14" s="97"/>
      <c r="HI14" s="108"/>
      <c r="HJ14" s="109"/>
      <c r="HK14" s="105"/>
      <c r="HL14" s="110"/>
      <c r="HM14" s="106"/>
      <c r="HN14" s="110"/>
      <c r="HO14" s="105"/>
      <c r="HP14" s="105"/>
      <c r="IA14" s="97"/>
      <c r="IG14" s="100"/>
      <c r="IK14" s="97"/>
      <c r="IX14" s="97"/>
      <c r="KC14" s="108"/>
      <c r="KD14" s="109"/>
      <c r="KE14" s="105"/>
      <c r="KF14" s="110"/>
      <c r="KG14" s="106"/>
      <c r="KH14" s="110"/>
      <c r="KI14" s="105"/>
      <c r="KJ14" s="105"/>
      <c r="KU14" s="97"/>
      <c r="LA14" s="100"/>
      <c r="LE14" s="97"/>
      <c r="LR14" s="97"/>
      <c r="MW14" s="108"/>
      <c r="MX14" s="109"/>
      <c r="MY14" s="105"/>
      <c r="MZ14" s="110"/>
      <c r="NA14" s="106"/>
      <c r="NB14" s="110"/>
      <c r="NC14" s="105"/>
      <c r="ND14" s="105"/>
      <c r="NO14" s="97"/>
      <c r="NU14" s="100"/>
      <c r="NY14" s="97"/>
      <c r="OL14" s="97"/>
      <c r="PQ14" s="108"/>
      <c r="PR14" s="109"/>
      <c r="PS14" s="105"/>
      <c r="PT14" s="110"/>
      <c r="PU14" s="106"/>
      <c r="PV14" s="110"/>
      <c r="PW14" s="105"/>
      <c r="PX14" s="105"/>
      <c r="QI14" s="97"/>
      <c r="QO14" s="100"/>
      <c r="QS14" s="97"/>
      <c r="RF14" s="97"/>
      <c r="SK14" s="108"/>
      <c r="SL14" s="109"/>
      <c r="SM14" s="105"/>
      <c r="SN14" s="110"/>
      <c r="SO14" s="106"/>
      <c r="SP14" s="110"/>
      <c r="SQ14" s="105"/>
      <c r="SR14" s="105"/>
      <c r="TC14" s="97"/>
      <c r="TI14" s="100"/>
      <c r="TM14" s="97"/>
      <c r="TZ14" s="97"/>
      <c r="VE14" s="108"/>
      <c r="VF14" s="109"/>
      <c r="VG14" s="105"/>
      <c r="VH14" s="110"/>
      <c r="VI14" s="106"/>
      <c r="VJ14" s="110"/>
      <c r="VK14" s="105"/>
      <c r="VL14" s="105"/>
      <c r="VW14" s="97"/>
      <c r="WC14" s="100"/>
      <c r="WG14" s="97"/>
      <c r="WT14" s="97"/>
      <c r="XY14" s="108"/>
      <c r="XZ14" s="109"/>
      <c r="YA14" s="105"/>
      <c r="YB14" s="110"/>
      <c r="YC14" s="106"/>
      <c r="YD14" s="110"/>
      <c r="YE14" s="105"/>
      <c r="YF14" s="105"/>
      <c r="YQ14" s="97"/>
      <c r="YW14" s="100"/>
      <c r="ZA14" s="97"/>
      <c r="ZN14" s="97"/>
      <c r="AAS14" s="108"/>
      <c r="AAT14" s="109"/>
      <c r="AAU14" s="105"/>
      <c r="AAV14" s="110"/>
      <c r="AAW14" s="106"/>
      <c r="AAX14" s="110"/>
      <c r="AAY14" s="105"/>
      <c r="AAZ14" s="105"/>
      <c r="ABK14" s="97"/>
      <c r="ABQ14" s="100"/>
      <c r="ABU14" s="97"/>
      <c r="ACH14" s="97"/>
      <c r="ADM14" s="108"/>
      <c r="ADN14" s="109"/>
      <c r="ADO14" s="105"/>
      <c r="ADP14" s="110"/>
      <c r="ADQ14" s="106"/>
      <c r="ADR14" s="110"/>
      <c r="ADS14" s="105"/>
      <c r="ADT14" s="105"/>
      <c r="AEE14" s="97"/>
      <c r="AEK14" s="100"/>
      <c r="AEO14" s="97"/>
      <c r="AFB14" s="97"/>
      <c r="AGG14" s="108"/>
      <c r="AGH14" s="109"/>
      <c r="AGI14" s="105"/>
      <c r="AGJ14" s="110"/>
      <c r="AGK14" s="106"/>
      <c r="AGL14" s="110"/>
      <c r="AGM14" s="105"/>
      <c r="AGN14" s="105"/>
      <c r="AGY14" s="97"/>
      <c r="AHE14" s="100"/>
      <c r="AHI14" s="97"/>
      <c r="AHV14" s="97"/>
      <c r="AJA14" s="108"/>
      <c r="AJB14" s="109"/>
      <c r="AJC14" s="105"/>
      <c r="AJD14" s="110"/>
      <c r="AJE14" s="106"/>
      <c r="AJF14" s="110"/>
      <c r="AJG14" s="105"/>
      <c r="AJH14" s="105"/>
      <c r="AJS14" s="97"/>
      <c r="AJY14" s="100"/>
      <c r="AKC14" s="97"/>
      <c r="AKP14" s="97"/>
      <c r="ALU14" s="108"/>
      <c r="ALV14" s="109"/>
      <c r="ALW14" s="105"/>
      <c r="ALX14" s="110"/>
      <c r="ALY14" s="106"/>
      <c r="ALZ14" s="110"/>
      <c r="AMA14" s="105"/>
      <c r="AMB14" s="105"/>
      <c r="AMM14" s="97"/>
      <c r="AMS14" s="100"/>
      <c r="AMW14" s="97"/>
      <c r="ANJ14" s="97"/>
      <c r="AOO14" s="108"/>
      <c r="AOP14" s="109"/>
      <c r="AOQ14" s="105"/>
      <c r="AOR14" s="110"/>
      <c r="AOS14" s="106"/>
      <c r="AOT14" s="110"/>
      <c r="AOU14" s="105"/>
      <c r="AOV14" s="105"/>
      <c r="APG14" s="97"/>
      <c r="APM14" s="100"/>
      <c r="APQ14" s="97"/>
      <c r="AQD14" s="97"/>
      <c r="ARI14" s="108"/>
      <c r="ARJ14" s="109"/>
      <c r="ARK14" s="105"/>
      <c r="ARL14" s="110"/>
      <c r="ARM14" s="106"/>
      <c r="ARN14" s="110"/>
      <c r="ARO14" s="105"/>
      <c r="ARP14" s="105"/>
      <c r="ASA14" s="97"/>
      <c r="ASG14" s="100"/>
      <c r="ASK14" s="97"/>
      <c r="ASX14" s="97"/>
      <c r="AUC14" s="108"/>
      <c r="AUD14" s="109"/>
      <c r="AUE14" s="105"/>
      <c r="AUF14" s="110"/>
      <c r="AUG14" s="106"/>
      <c r="AUH14" s="110"/>
      <c r="AUI14" s="105"/>
      <c r="AUJ14" s="105"/>
      <c r="AUU14" s="97"/>
      <c r="AVA14" s="100"/>
      <c r="AVE14" s="97"/>
      <c r="AVR14" s="97"/>
      <c r="AWW14" s="108"/>
      <c r="AWX14" s="109"/>
      <c r="AWY14" s="105"/>
      <c r="AWZ14" s="110"/>
      <c r="AXA14" s="106"/>
      <c r="AXB14" s="110"/>
      <c r="AXC14" s="105"/>
      <c r="AXD14" s="105"/>
      <c r="AXO14" s="97"/>
      <c r="AXU14" s="100"/>
      <c r="AXY14" s="97"/>
      <c r="AYL14" s="97"/>
      <c r="AZQ14" s="108"/>
      <c r="AZR14" s="109"/>
      <c r="AZS14" s="105"/>
      <c r="AZT14" s="110"/>
      <c r="AZU14" s="106"/>
      <c r="AZV14" s="110"/>
      <c r="AZW14" s="105"/>
      <c r="AZX14" s="105"/>
      <c r="BAI14" s="97"/>
      <c r="BAO14" s="100"/>
      <c r="BAS14" s="97"/>
      <c r="BBF14" s="97"/>
      <c r="BCK14" s="108"/>
      <c r="BCL14" s="109"/>
      <c r="BCM14" s="105"/>
      <c r="BCN14" s="110"/>
      <c r="BCO14" s="106"/>
      <c r="BCP14" s="110"/>
      <c r="BCQ14" s="105"/>
      <c r="BCR14" s="105"/>
      <c r="BDC14" s="97"/>
      <c r="BDI14" s="100"/>
      <c r="BDM14" s="97"/>
      <c r="BDZ14" s="97"/>
      <c r="BFE14" s="108"/>
      <c r="BFF14" s="109"/>
      <c r="BFG14" s="105"/>
      <c r="BFH14" s="110"/>
      <c r="BFI14" s="106"/>
      <c r="BFJ14" s="110"/>
      <c r="BFK14" s="105"/>
      <c r="BFL14" s="105"/>
      <c r="BFW14" s="97"/>
      <c r="BGC14" s="100"/>
      <c r="BGG14" s="97"/>
      <c r="BGT14" s="97"/>
      <c r="BHY14" s="108"/>
      <c r="BHZ14" s="109"/>
      <c r="BIA14" s="105"/>
      <c r="BIB14" s="110"/>
      <c r="BIC14" s="106"/>
      <c r="BID14" s="110"/>
      <c r="BIE14" s="105"/>
      <c r="BIF14" s="105"/>
      <c r="BIQ14" s="97"/>
      <c r="BIW14" s="100"/>
      <c r="BJA14" s="97"/>
      <c r="BJN14" s="97"/>
      <c r="BKS14" s="108"/>
      <c r="BKT14" s="109"/>
      <c r="BKU14" s="105"/>
      <c r="BKV14" s="110"/>
      <c r="BKW14" s="106"/>
      <c r="BKX14" s="110"/>
      <c r="BKY14" s="105"/>
      <c r="BKZ14" s="105"/>
      <c r="BLK14" s="97"/>
      <c r="BLQ14" s="100"/>
      <c r="BLU14" s="97"/>
      <c r="BMH14" s="97"/>
      <c r="BNM14" s="108"/>
      <c r="BNN14" s="109"/>
      <c r="BNO14" s="105"/>
      <c r="BNP14" s="110"/>
      <c r="BNQ14" s="106"/>
      <c r="BNR14" s="110"/>
      <c r="BNS14" s="105"/>
      <c r="BNT14" s="105"/>
      <c r="BOE14" s="97"/>
      <c r="BOK14" s="100"/>
      <c r="BOO14" s="97"/>
      <c r="BPB14" s="97"/>
      <c r="BQG14" s="108"/>
      <c r="BQH14" s="109"/>
      <c r="BQI14" s="105"/>
      <c r="BQJ14" s="110"/>
      <c r="BQK14" s="106"/>
      <c r="BQL14" s="110"/>
      <c r="BQM14" s="105"/>
      <c r="BQN14" s="105"/>
      <c r="BQY14" s="97"/>
      <c r="BRE14" s="100"/>
      <c r="BRI14" s="97"/>
      <c r="BRV14" s="97"/>
      <c r="BTA14" s="108"/>
      <c r="BTB14" s="109"/>
      <c r="BTC14" s="105"/>
      <c r="BTD14" s="110"/>
      <c r="BTE14" s="106"/>
      <c r="BTF14" s="110"/>
      <c r="BTG14" s="105"/>
      <c r="BTH14" s="105"/>
      <c r="BTS14" s="97"/>
      <c r="BTY14" s="100"/>
      <c r="BUC14" s="97"/>
      <c r="BUP14" s="97"/>
      <c r="BVU14" s="108"/>
      <c r="BVV14" s="109"/>
      <c r="BVW14" s="105"/>
      <c r="BVX14" s="110"/>
      <c r="BVY14" s="106"/>
      <c r="BVZ14" s="110"/>
      <c r="BWA14" s="105"/>
      <c r="BWB14" s="105"/>
      <c r="BWM14" s="97"/>
      <c r="BWS14" s="100"/>
      <c r="BWW14" s="97"/>
      <c r="BXJ14" s="97"/>
      <c r="BYO14" s="108"/>
      <c r="BYP14" s="109"/>
      <c r="BYQ14" s="105"/>
      <c r="BYR14" s="110"/>
      <c r="BYS14" s="106"/>
      <c r="BYT14" s="110"/>
      <c r="BYU14" s="105"/>
      <c r="BYV14" s="105"/>
      <c r="BZG14" s="97"/>
      <c r="BZM14" s="100"/>
      <c r="BZQ14" s="97"/>
      <c r="CAD14" s="97"/>
      <c r="CBI14" s="108"/>
      <c r="CBJ14" s="109"/>
      <c r="CBK14" s="105"/>
      <c r="CBL14" s="110"/>
      <c r="CBM14" s="106"/>
      <c r="CBN14" s="110"/>
      <c r="CBO14" s="105"/>
      <c r="CBP14" s="105"/>
      <c r="CCA14" s="97"/>
      <c r="CCG14" s="100"/>
      <c r="CCK14" s="97"/>
      <c r="CCX14" s="97"/>
      <c r="CEC14" s="108"/>
      <c r="CED14" s="109"/>
      <c r="CEE14" s="105"/>
      <c r="CEF14" s="110"/>
      <c r="CEG14" s="106"/>
      <c r="CEH14" s="110"/>
      <c r="CEI14" s="105"/>
      <c r="CEJ14" s="105"/>
      <c r="CEU14" s="97"/>
      <c r="CFA14" s="100"/>
      <c r="CFE14" s="97"/>
      <c r="CFR14" s="97"/>
      <c r="CGW14" s="108"/>
      <c r="CGX14" s="109"/>
      <c r="CGY14" s="105"/>
      <c r="CGZ14" s="110"/>
      <c r="CHA14" s="106"/>
      <c r="CHB14" s="110"/>
      <c r="CHC14" s="105"/>
      <c r="CHD14" s="105"/>
      <c r="CHO14" s="97"/>
      <c r="CHU14" s="100"/>
      <c r="CHY14" s="97"/>
      <c r="CIL14" s="97"/>
      <c r="CJQ14" s="108"/>
      <c r="CJR14" s="109"/>
      <c r="CJS14" s="105"/>
      <c r="CJT14" s="110"/>
      <c r="CJU14" s="106"/>
      <c r="CJV14" s="110"/>
      <c r="CJW14" s="105"/>
      <c r="CJX14" s="105"/>
      <c r="CKI14" s="97"/>
      <c r="CKO14" s="100"/>
      <c r="CKS14" s="97"/>
      <c r="CLF14" s="97"/>
      <c r="CMK14" s="108"/>
      <c r="CML14" s="109"/>
      <c r="CMM14" s="105"/>
      <c r="CMN14" s="110"/>
      <c r="CMO14" s="106"/>
      <c r="CMP14" s="110"/>
      <c r="CMQ14" s="105"/>
      <c r="CMR14" s="105"/>
      <c r="CNC14" s="97"/>
      <c r="CNI14" s="100"/>
      <c r="CNM14" s="97"/>
      <c r="CNZ14" s="97"/>
      <c r="CPE14" s="108"/>
      <c r="CPF14" s="109"/>
      <c r="CPG14" s="105"/>
      <c r="CPH14" s="110"/>
      <c r="CPI14" s="106"/>
      <c r="CPJ14" s="110"/>
      <c r="CPK14" s="105"/>
      <c r="CPL14" s="105"/>
      <c r="CPW14" s="97"/>
      <c r="CQC14" s="100"/>
      <c r="CQG14" s="97"/>
      <c r="CQT14" s="97"/>
      <c r="CRY14" s="108"/>
      <c r="CRZ14" s="109"/>
      <c r="CSA14" s="105"/>
      <c r="CSB14" s="110"/>
      <c r="CSC14" s="106"/>
      <c r="CSD14" s="110"/>
      <c r="CSE14" s="105"/>
      <c r="CSF14" s="105"/>
      <c r="CSQ14" s="97"/>
      <c r="CSW14" s="100"/>
      <c r="CTA14" s="97"/>
      <c r="CTN14" s="97"/>
      <c r="CUS14" s="108"/>
      <c r="CUT14" s="109"/>
      <c r="CUU14" s="105"/>
      <c r="CUV14" s="110"/>
      <c r="CUW14" s="106"/>
      <c r="CUX14" s="110"/>
      <c r="CUY14" s="105"/>
      <c r="CUZ14" s="105"/>
      <c r="CVK14" s="97"/>
      <c r="CVQ14" s="100"/>
      <c r="CVU14" s="97"/>
      <c r="CWH14" s="97"/>
      <c r="CXM14" s="108"/>
      <c r="CXN14" s="109"/>
      <c r="CXO14" s="105"/>
      <c r="CXP14" s="110"/>
      <c r="CXQ14" s="106"/>
      <c r="CXR14" s="110"/>
      <c r="CXS14" s="105"/>
      <c r="CXT14" s="105"/>
      <c r="CYE14" s="97"/>
      <c r="CYK14" s="100"/>
      <c r="CYO14" s="97"/>
      <c r="CZB14" s="97"/>
      <c r="DAG14" s="108"/>
      <c r="DAH14" s="109"/>
      <c r="DAI14" s="105"/>
      <c r="DAJ14" s="110"/>
      <c r="DAK14" s="106"/>
      <c r="DAL14" s="110"/>
      <c r="DAM14" s="105"/>
      <c r="DAN14" s="105"/>
      <c r="DAY14" s="97"/>
      <c r="DBE14" s="100"/>
      <c r="DBI14" s="97"/>
      <c r="DBV14" s="97"/>
      <c r="DDA14" s="108"/>
      <c r="DDB14" s="109"/>
      <c r="DDC14" s="105"/>
      <c r="DDD14" s="110"/>
      <c r="DDE14" s="106"/>
      <c r="DDF14" s="110"/>
      <c r="DDG14" s="105"/>
      <c r="DDH14" s="105"/>
      <c r="DDS14" s="97"/>
      <c r="DDY14" s="100"/>
      <c r="DEC14" s="97"/>
      <c r="DEP14" s="97"/>
      <c r="DFU14" s="108"/>
      <c r="DFV14" s="109"/>
      <c r="DFW14" s="105"/>
      <c r="DFX14" s="110"/>
      <c r="DFY14" s="106"/>
      <c r="DFZ14" s="110"/>
      <c r="DGA14" s="105"/>
      <c r="DGB14" s="105"/>
      <c r="DGM14" s="97"/>
      <c r="DGS14" s="100"/>
      <c r="DGW14" s="97"/>
      <c r="DHJ14" s="97"/>
      <c r="DIO14" s="108"/>
      <c r="DIP14" s="109"/>
      <c r="DIQ14" s="105"/>
      <c r="DIR14" s="110"/>
      <c r="DIS14" s="106"/>
      <c r="DIT14" s="110"/>
      <c r="DIU14" s="105"/>
      <c r="DIV14" s="105"/>
      <c r="DJG14" s="97"/>
      <c r="DJM14" s="100"/>
      <c r="DJQ14" s="97"/>
      <c r="DKD14" s="97"/>
      <c r="DLI14" s="108"/>
      <c r="DLJ14" s="109"/>
      <c r="DLK14" s="105"/>
      <c r="DLL14" s="110"/>
      <c r="DLM14" s="106"/>
      <c r="DLN14" s="110"/>
      <c r="DLO14" s="105"/>
      <c r="DLP14" s="105"/>
      <c r="DMA14" s="97"/>
      <c r="DMG14" s="100"/>
      <c r="DMK14" s="97"/>
      <c r="DMX14" s="97"/>
      <c r="DOC14" s="108"/>
      <c r="DOD14" s="109"/>
      <c r="DOE14" s="105"/>
      <c r="DOF14" s="110"/>
      <c r="DOG14" s="106"/>
      <c r="DOH14" s="110"/>
      <c r="DOI14" s="105"/>
      <c r="DOJ14" s="105"/>
      <c r="DOU14" s="97"/>
      <c r="DPA14" s="100"/>
      <c r="DPE14" s="97"/>
      <c r="DPR14" s="97"/>
      <c r="DQW14" s="108"/>
      <c r="DQX14" s="109"/>
      <c r="DQY14" s="105"/>
      <c r="DQZ14" s="110"/>
      <c r="DRA14" s="106"/>
      <c r="DRB14" s="110"/>
      <c r="DRC14" s="105"/>
      <c r="DRD14" s="105"/>
      <c r="DRO14" s="97"/>
      <c r="DRU14" s="100"/>
      <c r="DRY14" s="97"/>
      <c r="DSL14" s="97"/>
      <c r="DTQ14" s="108"/>
      <c r="DTR14" s="109"/>
      <c r="DTS14" s="105"/>
      <c r="DTT14" s="110"/>
      <c r="DTU14" s="106"/>
      <c r="DTV14" s="110"/>
      <c r="DTW14" s="105"/>
      <c r="DTX14" s="105"/>
      <c r="DUI14" s="97"/>
      <c r="DUO14" s="100"/>
      <c r="DUS14" s="97"/>
      <c r="DVF14" s="97"/>
      <c r="DWK14" s="108"/>
      <c r="DWL14" s="109"/>
      <c r="DWM14" s="105"/>
      <c r="DWN14" s="110"/>
      <c r="DWO14" s="106"/>
      <c r="DWP14" s="110"/>
      <c r="DWQ14" s="105"/>
      <c r="DWR14" s="105"/>
      <c r="DXC14" s="97"/>
      <c r="DXI14" s="100"/>
      <c r="DXM14" s="97"/>
      <c r="DXZ14" s="97"/>
      <c r="DZE14" s="108"/>
      <c r="DZF14" s="109"/>
      <c r="DZG14" s="105"/>
      <c r="DZH14" s="110"/>
      <c r="DZI14" s="106"/>
      <c r="DZJ14" s="110"/>
      <c r="DZK14" s="105"/>
      <c r="DZL14" s="105"/>
      <c r="DZW14" s="97"/>
      <c r="EAC14" s="100"/>
      <c r="EAG14" s="97"/>
      <c r="EAT14" s="97"/>
      <c r="EBY14" s="108"/>
      <c r="EBZ14" s="109"/>
      <c r="ECA14" s="105"/>
      <c r="ECB14" s="110"/>
      <c r="ECC14" s="106"/>
      <c r="ECD14" s="110"/>
      <c r="ECE14" s="105"/>
      <c r="ECF14" s="105"/>
      <c r="ECQ14" s="97"/>
      <c r="ECW14" s="100"/>
      <c r="EDA14" s="97"/>
      <c r="EDN14" s="97"/>
      <c r="EES14" s="108"/>
      <c r="EET14" s="109"/>
      <c r="EEU14" s="105"/>
      <c r="EEV14" s="110"/>
      <c r="EEW14" s="106"/>
      <c r="EEX14" s="110"/>
      <c r="EEY14" s="105"/>
      <c r="EEZ14" s="105"/>
      <c r="EFK14" s="97"/>
      <c r="EFQ14" s="100"/>
      <c r="EFU14" s="97"/>
      <c r="EGH14" s="97"/>
      <c r="EHM14" s="108"/>
      <c r="EHN14" s="109"/>
      <c r="EHO14" s="105"/>
      <c r="EHP14" s="110"/>
      <c r="EHQ14" s="106"/>
      <c r="EHR14" s="110"/>
      <c r="EHS14" s="105"/>
      <c r="EHT14" s="105"/>
      <c r="EIE14" s="97"/>
      <c r="EIK14" s="100"/>
      <c r="EIO14" s="97"/>
      <c r="EJB14" s="97"/>
      <c r="EKG14" s="108"/>
      <c r="EKH14" s="109"/>
      <c r="EKI14" s="105"/>
      <c r="EKJ14" s="110"/>
      <c r="EKK14" s="106"/>
      <c r="EKL14" s="110"/>
      <c r="EKM14" s="105"/>
      <c r="EKN14" s="105"/>
      <c r="EKY14" s="97"/>
      <c r="ELE14" s="100"/>
      <c r="ELI14" s="97"/>
      <c r="ELV14" s="97"/>
      <c r="ENA14" s="108"/>
      <c r="ENB14" s="109"/>
      <c r="ENC14" s="105"/>
      <c r="END14" s="110"/>
      <c r="ENE14" s="106"/>
      <c r="ENF14" s="110"/>
      <c r="ENG14" s="105"/>
      <c r="ENH14" s="105"/>
      <c r="ENS14" s="97"/>
      <c r="ENY14" s="100"/>
      <c r="EOC14" s="97"/>
      <c r="EOP14" s="97"/>
      <c r="EPU14" s="108"/>
      <c r="EPV14" s="109"/>
      <c r="EPW14" s="105"/>
      <c r="EPX14" s="110"/>
      <c r="EPY14" s="106"/>
      <c r="EPZ14" s="110"/>
      <c r="EQA14" s="105"/>
      <c r="EQB14" s="105"/>
      <c r="EQM14" s="97"/>
      <c r="EQS14" s="100"/>
      <c r="EQW14" s="97"/>
      <c r="ERJ14" s="97"/>
      <c r="ESO14" s="108"/>
      <c r="ESP14" s="109"/>
      <c r="ESQ14" s="105"/>
      <c r="ESR14" s="110"/>
      <c r="ESS14" s="106"/>
      <c r="EST14" s="110"/>
      <c r="ESU14" s="105"/>
      <c r="ESV14" s="105"/>
      <c r="ETG14" s="97"/>
      <c r="ETM14" s="100"/>
      <c r="ETQ14" s="97"/>
      <c r="EUD14" s="97"/>
      <c r="EVI14" s="108"/>
      <c r="EVJ14" s="109"/>
      <c r="EVK14" s="105"/>
      <c r="EVL14" s="110"/>
      <c r="EVM14" s="106"/>
      <c r="EVN14" s="110"/>
      <c r="EVO14" s="105"/>
      <c r="EVP14" s="105"/>
      <c r="EWA14" s="97"/>
      <c r="EWG14" s="100"/>
      <c r="EWK14" s="97"/>
      <c r="EWX14" s="97"/>
      <c r="EYC14" s="108"/>
      <c r="EYD14" s="109"/>
      <c r="EYE14" s="105"/>
      <c r="EYF14" s="110"/>
      <c r="EYG14" s="106"/>
      <c r="EYH14" s="110"/>
      <c r="EYI14" s="105"/>
      <c r="EYJ14" s="105"/>
      <c r="EYU14" s="97"/>
      <c r="EZA14" s="100"/>
      <c r="EZE14" s="97"/>
      <c r="EZR14" s="97"/>
      <c r="FAW14" s="108"/>
      <c r="FAX14" s="109"/>
      <c r="FAY14" s="105"/>
      <c r="FAZ14" s="110"/>
      <c r="FBA14" s="106"/>
      <c r="FBB14" s="110"/>
      <c r="FBC14" s="105"/>
      <c r="FBD14" s="105"/>
      <c r="FBO14" s="97"/>
      <c r="FBU14" s="100"/>
      <c r="FBY14" s="97"/>
      <c r="FCL14" s="97"/>
      <c r="FDQ14" s="108"/>
      <c r="FDR14" s="109"/>
      <c r="FDS14" s="105"/>
      <c r="FDT14" s="110"/>
      <c r="FDU14" s="106"/>
      <c r="FDV14" s="110"/>
      <c r="FDW14" s="105"/>
      <c r="FDX14" s="105"/>
      <c r="FEI14" s="97"/>
      <c r="FEO14" s="100"/>
      <c r="FES14" s="97"/>
      <c r="FFF14" s="97"/>
      <c r="FGK14" s="108"/>
      <c r="FGL14" s="109"/>
      <c r="FGM14" s="105"/>
      <c r="FGN14" s="110"/>
      <c r="FGO14" s="106"/>
      <c r="FGP14" s="110"/>
      <c r="FGQ14" s="105"/>
      <c r="FGR14" s="105"/>
      <c r="FHC14" s="97"/>
      <c r="FHI14" s="100"/>
      <c r="FHM14" s="97"/>
      <c r="FHZ14" s="97"/>
      <c r="FJE14" s="108"/>
      <c r="FJF14" s="109"/>
      <c r="FJG14" s="105"/>
      <c r="FJH14" s="110"/>
      <c r="FJI14" s="106"/>
      <c r="FJJ14" s="110"/>
      <c r="FJK14" s="105"/>
      <c r="FJL14" s="105"/>
      <c r="FJW14" s="97"/>
      <c r="FKC14" s="100"/>
      <c r="FKG14" s="97"/>
      <c r="FKT14" s="97"/>
      <c r="FLY14" s="108"/>
      <c r="FLZ14" s="109"/>
      <c r="FMA14" s="105"/>
      <c r="FMB14" s="110"/>
      <c r="FMC14" s="106"/>
      <c r="FMD14" s="110"/>
      <c r="FME14" s="105"/>
      <c r="FMF14" s="105"/>
      <c r="FMQ14" s="97"/>
      <c r="FMW14" s="100"/>
      <c r="FNA14" s="97"/>
      <c r="FNN14" s="97"/>
      <c r="FOS14" s="108"/>
      <c r="FOT14" s="109"/>
      <c r="FOU14" s="105"/>
      <c r="FOV14" s="110"/>
      <c r="FOW14" s="106"/>
      <c r="FOX14" s="110"/>
      <c r="FOY14" s="105"/>
      <c r="FOZ14" s="105"/>
      <c r="FPK14" s="97"/>
      <c r="FPQ14" s="100"/>
      <c r="FPU14" s="97"/>
      <c r="FQH14" s="97"/>
      <c r="FRM14" s="108"/>
      <c r="FRN14" s="109"/>
      <c r="FRO14" s="105"/>
      <c r="FRP14" s="110"/>
      <c r="FRQ14" s="106"/>
      <c r="FRR14" s="110"/>
      <c r="FRS14" s="105"/>
      <c r="FRT14" s="105"/>
      <c r="FSE14" s="97"/>
      <c r="FSK14" s="100"/>
      <c r="FSO14" s="97"/>
      <c r="FTB14" s="97"/>
      <c r="FUG14" s="108"/>
      <c r="FUH14" s="109"/>
      <c r="FUI14" s="105"/>
      <c r="FUJ14" s="110"/>
      <c r="FUK14" s="106"/>
      <c r="FUL14" s="110"/>
      <c r="FUM14" s="105"/>
      <c r="FUN14" s="105"/>
      <c r="FUY14" s="97"/>
      <c r="FVE14" s="100"/>
      <c r="FVI14" s="97"/>
      <c r="FVV14" s="97"/>
      <c r="FXA14" s="108"/>
      <c r="FXB14" s="109"/>
      <c r="FXC14" s="105"/>
      <c r="FXD14" s="110"/>
      <c r="FXE14" s="106"/>
      <c r="FXF14" s="110"/>
      <c r="FXG14" s="105"/>
      <c r="FXH14" s="105"/>
      <c r="FXS14" s="97"/>
      <c r="FXY14" s="100"/>
      <c r="FYC14" s="97"/>
      <c r="FYP14" s="97"/>
      <c r="FZU14" s="108"/>
      <c r="FZV14" s="109"/>
      <c r="FZW14" s="105"/>
      <c r="FZX14" s="110"/>
      <c r="FZY14" s="106"/>
      <c r="FZZ14" s="110"/>
      <c r="GAA14" s="105"/>
      <c r="GAB14" s="105"/>
      <c r="GAM14" s="97"/>
      <c r="GAS14" s="100"/>
      <c r="GAW14" s="97"/>
      <c r="GBJ14" s="97"/>
      <c r="GCO14" s="108"/>
      <c r="GCP14" s="109"/>
      <c r="GCQ14" s="105"/>
      <c r="GCR14" s="110"/>
      <c r="GCS14" s="106"/>
      <c r="GCT14" s="110"/>
      <c r="GCU14" s="105"/>
      <c r="GCV14" s="105"/>
      <c r="GDG14" s="97"/>
      <c r="GDM14" s="100"/>
      <c r="GDQ14" s="97"/>
      <c r="GED14" s="97"/>
      <c r="GFI14" s="108"/>
      <c r="GFJ14" s="109"/>
      <c r="GFK14" s="105"/>
      <c r="GFL14" s="110"/>
      <c r="GFM14" s="106"/>
      <c r="GFN14" s="110"/>
      <c r="GFO14" s="105"/>
      <c r="GFP14" s="105"/>
      <c r="GGA14" s="97"/>
      <c r="GGG14" s="100"/>
      <c r="GGK14" s="97"/>
      <c r="GGX14" s="97"/>
      <c r="GIC14" s="108"/>
      <c r="GID14" s="109"/>
      <c r="GIE14" s="105"/>
      <c r="GIF14" s="110"/>
      <c r="GIG14" s="106"/>
      <c r="GIH14" s="110"/>
      <c r="GII14" s="105"/>
      <c r="GIJ14" s="105"/>
      <c r="GIU14" s="97"/>
      <c r="GJA14" s="100"/>
      <c r="GJE14" s="97"/>
      <c r="GJR14" s="97"/>
      <c r="GKW14" s="108"/>
      <c r="GKX14" s="109"/>
      <c r="GKY14" s="105"/>
      <c r="GKZ14" s="110"/>
      <c r="GLA14" s="106"/>
      <c r="GLB14" s="110"/>
      <c r="GLC14" s="105"/>
      <c r="GLD14" s="105"/>
      <c r="GLO14" s="97"/>
      <c r="GLU14" s="100"/>
      <c r="GLY14" s="97"/>
      <c r="GML14" s="97"/>
      <c r="GNQ14" s="108"/>
      <c r="GNR14" s="109"/>
      <c r="GNS14" s="105"/>
      <c r="GNT14" s="110"/>
      <c r="GNU14" s="106"/>
      <c r="GNV14" s="110"/>
      <c r="GNW14" s="105"/>
      <c r="GNX14" s="105"/>
      <c r="GOI14" s="97"/>
      <c r="GOO14" s="100"/>
      <c r="GOS14" s="97"/>
      <c r="GPF14" s="97"/>
      <c r="GQK14" s="108"/>
      <c r="GQL14" s="109"/>
      <c r="GQM14" s="105"/>
      <c r="GQN14" s="110"/>
      <c r="GQO14" s="106"/>
      <c r="GQP14" s="110"/>
      <c r="GQQ14" s="105"/>
      <c r="GQR14" s="105"/>
      <c r="GRC14" s="97"/>
      <c r="GRI14" s="100"/>
      <c r="GRM14" s="97"/>
      <c r="GRZ14" s="97"/>
      <c r="GTE14" s="108"/>
      <c r="GTF14" s="109"/>
      <c r="GTG14" s="105"/>
      <c r="GTH14" s="110"/>
      <c r="GTI14" s="106"/>
      <c r="GTJ14" s="110"/>
      <c r="GTK14" s="105"/>
      <c r="GTL14" s="105"/>
      <c r="GTW14" s="97"/>
      <c r="GUC14" s="100"/>
      <c r="GUG14" s="97"/>
      <c r="GUT14" s="97"/>
      <c r="GVY14" s="108"/>
      <c r="GVZ14" s="109"/>
      <c r="GWA14" s="105"/>
      <c r="GWB14" s="110"/>
      <c r="GWC14" s="106"/>
      <c r="GWD14" s="110"/>
      <c r="GWE14" s="105"/>
      <c r="GWF14" s="105"/>
      <c r="GWQ14" s="97"/>
      <c r="GWW14" s="100"/>
      <c r="GXA14" s="97"/>
      <c r="GXN14" s="97"/>
      <c r="GYS14" s="108"/>
      <c r="GYT14" s="109"/>
      <c r="GYU14" s="105"/>
      <c r="GYV14" s="110"/>
      <c r="GYW14" s="106"/>
      <c r="GYX14" s="110"/>
      <c r="GYY14" s="105"/>
      <c r="GYZ14" s="105"/>
      <c r="GZK14" s="97"/>
      <c r="GZQ14" s="100"/>
      <c r="GZU14" s="97"/>
      <c r="HAH14" s="97"/>
      <c r="HBM14" s="108"/>
      <c r="HBN14" s="109"/>
      <c r="HBO14" s="105"/>
      <c r="HBP14" s="110"/>
      <c r="HBQ14" s="106"/>
      <c r="HBR14" s="110"/>
      <c r="HBS14" s="105"/>
      <c r="HBT14" s="105"/>
      <c r="HCE14" s="97"/>
      <c r="HCK14" s="100"/>
      <c r="HCO14" s="97"/>
      <c r="HDB14" s="97"/>
      <c r="HEG14" s="108"/>
      <c r="HEH14" s="109"/>
      <c r="HEI14" s="105"/>
      <c r="HEJ14" s="110"/>
      <c r="HEK14" s="106"/>
      <c r="HEL14" s="110"/>
      <c r="HEM14" s="105"/>
      <c r="HEN14" s="105"/>
      <c r="HEY14" s="97"/>
      <c r="HFE14" s="100"/>
      <c r="HFI14" s="97"/>
      <c r="HFV14" s="97"/>
      <c r="HHA14" s="108"/>
      <c r="HHB14" s="109"/>
      <c r="HHC14" s="105"/>
      <c r="HHD14" s="110"/>
      <c r="HHE14" s="106"/>
      <c r="HHF14" s="110"/>
      <c r="HHG14" s="105"/>
      <c r="HHH14" s="105"/>
      <c r="HHS14" s="97"/>
      <c r="HHY14" s="100"/>
      <c r="HIC14" s="97"/>
      <c r="HIP14" s="97"/>
      <c r="HJU14" s="108"/>
      <c r="HJV14" s="109"/>
      <c r="HJW14" s="105"/>
      <c r="HJX14" s="110"/>
      <c r="HJY14" s="106"/>
      <c r="HJZ14" s="110"/>
      <c r="HKA14" s="105"/>
      <c r="HKB14" s="105"/>
      <c r="HKM14" s="97"/>
      <c r="HKS14" s="100"/>
      <c r="HKW14" s="97"/>
      <c r="HLJ14" s="97"/>
      <c r="HMO14" s="108"/>
      <c r="HMP14" s="109"/>
      <c r="HMQ14" s="105"/>
      <c r="HMR14" s="110"/>
      <c r="HMS14" s="106"/>
      <c r="HMT14" s="110"/>
      <c r="HMU14" s="105"/>
      <c r="HMV14" s="105"/>
      <c r="HNG14" s="97"/>
      <c r="HNM14" s="100"/>
      <c r="HNQ14" s="97"/>
      <c r="HOD14" s="97"/>
      <c r="HPI14" s="108"/>
      <c r="HPJ14" s="109"/>
      <c r="HPK14" s="105"/>
      <c r="HPL14" s="110"/>
      <c r="HPM14" s="106"/>
      <c r="HPN14" s="110"/>
      <c r="HPO14" s="105"/>
      <c r="HPP14" s="105"/>
      <c r="HQA14" s="97"/>
      <c r="HQG14" s="100"/>
      <c r="HQK14" s="97"/>
      <c r="HQX14" s="97"/>
      <c r="HSC14" s="108"/>
      <c r="HSD14" s="109"/>
      <c r="HSE14" s="105"/>
      <c r="HSF14" s="110"/>
      <c r="HSG14" s="106"/>
      <c r="HSH14" s="110"/>
      <c r="HSI14" s="105"/>
      <c r="HSJ14" s="105"/>
      <c r="HSU14" s="97"/>
      <c r="HTA14" s="100"/>
      <c r="HTE14" s="97"/>
      <c r="HTR14" s="97"/>
      <c r="HUW14" s="108"/>
      <c r="HUX14" s="109"/>
      <c r="HUY14" s="105"/>
      <c r="HUZ14" s="110"/>
      <c r="HVA14" s="106"/>
      <c r="HVB14" s="110"/>
      <c r="HVC14" s="105"/>
      <c r="HVD14" s="105"/>
      <c r="HVO14" s="97"/>
      <c r="HVU14" s="100"/>
      <c r="HVY14" s="97"/>
      <c r="HWL14" s="97"/>
      <c r="HXQ14" s="108"/>
      <c r="HXR14" s="109"/>
      <c r="HXS14" s="105"/>
      <c r="HXT14" s="110"/>
      <c r="HXU14" s="106"/>
      <c r="HXV14" s="110"/>
      <c r="HXW14" s="105"/>
      <c r="HXX14" s="105"/>
      <c r="HYI14" s="97"/>
      <c r="HYO14" s="100"/>
      <c r="HYS14" s="97"/>
      <c r="HZF14" s="97"/>
      <c r="IAK14" s="108"/>
      <c r="IAL14" s="109"/>
      <c r="IAM14" s="105"/>
      <c r="IAN14" s="110"/>
      <c r="IAO14" s="106"/>
      <c r="IAP14" s="110"/>
      <c r="IAQ14" s="105"/>
      <c r="IAR14" s="105"/>
      <c r="IBC14" s="97"/>
      <c r="IBI14" s="100"/>
      <c r="IBM14" s="97"/>
      <c r="IBZ14" s="97"/>
      <c r="IDE14" s="108"/>
      <c r="IDF14" s="109"/>
      <c r="IDG14" s="105"/>
      <c r="IDH14" s="110"/>
      <c r="IDI14" s="106"/>
      <c r="IDJ14" s="110"/>
      <c r="IDK14" s="105"/>
      <c r="IDL14" s="105"/>
      <c r="IDW14" s="97"/>
      <c r="IEC14" s="100"/>
      <c r="IEG14" s="97"/>
      <c r="IET14" s="97"/>
      <c r="IFY14" s="108"/>
      <c r="IFZ14" s="109"/>
      <c r="IGA14" s="105"/>
      <c r="IGB14" s="110"/>
      <c r="IGC14" s="106"/>
      <c r="IGD14" s="110"/>
      <c r="IGE14" s="105"/>
      <c r="IGF14" s="105"/>
      <c r="IGQ14" s="97"/>
      <c r="IGW14" s="100"/>
      <c r="IHA14" s="97"/>
      <c r="IHN14" s="97"/>
      <c r="IIS14" s="108"/>
      <c r="IIT14" s="109"/>
      <c r="IIU14" s="105"/>
      <c r="IIV14" s="110"/>
      <c r="IIW14" s="106"/>
      <c r="IIX14" s="110"/>
      <c r="IIY14" s="105"/>
      <c r="IIZ14" s="105"/>
      <c r="IJK14" s="97"/>
      <c r="IJQ14" s="100"/>
      <c r="IJU14" s="97"/>
      <c r="IKH14" s="97"/>
      <c r="ILM14" s="108"/>
      <c r="ILN14" s="109"/>
      <c r="ILO14" s="105"/>
      <c r="ILP14" s="110"/>
      <c r="ILQ14" s="106"/>
      <c r="ILR14" s="110"/>
      <c r="ILS14" s="105"/>
      <c r="ILT14" s="105"/>
      <c r="IME14" s="97"/>
      <c r="IMK14" s="100"/>
      <c r="IMO14" s="97"/>
      <c r="INB14" s="97"/>
      <c r="IOG14" s="108"/>
      <c r="IOH14" s="109"/>
      <c r="IOI14" s="105"/>
      <c r="IOJ14" s="110"/>
      <c r="IOK14" s="106"/>
      <c r="IOL14" s="110"/>
      <c r="IOM14" s="105"/>
      <c r="ION14" s="105"/>
      <c r="IOY14" s="97"/>
      <c r="IPE14" s="100"/>
      <c r="IPI14" s="97"/>
      <c r="IPV14" s="97"/>
      <c r="IRA14" s="108"/>
      <c r="IRB14" s="109"/>
      <c r="IRC14" s="105"/>
      <c r="IRD14" s="110"/>
      <c r="IRE14" s="106"/>
      <c r="IRF14" s="110"/>
      <c r="IRG14" s="105"/>
      <c r="IRH14" s="105"/>
      <c r="IRS14" s="97"/>
      <c r="IRY14" s="100"/>
      <c r="ISC14" s="97"/>
      <c r="ISP14" s="97"/>
      <c r="ITU14" s="108"/>
      <c r="ITV14" s="109"/>
      <c r="ITW14" s="105"/>
      <c r="ITX14" s="110"/>
      <c r="ITY14" s="106"/>
      <c r="ITZ14" s="110"/>
      <c r="IUA14" s="105"/>
      <c r="IUB14" s="105"/>
      <c r="IUM14" s="97"/>
      <c r="IUS14" s="100"/>
      <c r="IUW14" s="97"/>
      <c r="IVJ14" s="97"/>
      <c r="IWO14" s="108"/>
      <c r="IWP14" s="109"/>
      <c r="IWQ14" s="105"/>
      <c r="IWR14" s="110"/>
      <c r="IWS14" s="106"/>
      <c r="IWT14" s="110"/>
      <c r="IWU14" s="105"/>
      <c r="IWV14" s="105"/>
      <c r="IXG14" s="97"/>
      <c r="IXM14" s="100"/>
      <c r="IXQ14" s="97"/>
      <c r="IYD14" s="97"/>
      <c r="IZI14" s="108"/>
      <c r="IZJ14" s="109"/>
      <c r="IZK14" s="105"/>
      <c r="IZL14" s="110"/>
      <c r="IZM14" s="106"/>
      <c r="IZN14" s="110"/>
      <c r="IZO14" s="105"/>
      <c r="IZP14" s="105"/>
      <c r="JAA14" s="97"/>
      <c r="JAG14" s="100"/>
      <c r="JAK14" s="97"/>
      <c r="JAX14" s="97"/>
      <c r="JCC14" s="108"/>
      <c r="JCD14" s="109"/>
      <c r="JCE14" s="105"/>
      <c r="JCF14" s="110"/>
      <c r="JCG14" s="106"/>
      <c r="JCH14" s="110"/>
      <c r="JCI14" s="105"/>
      <c r="JCJ14" s="105"/>
      <c r="JCU14" s="97"/>
      <c r="JDA14" s="100"/>
      <c r="JDE14" s="97"/>
      <c r="JDR14" s="97"/>
      <c r="JEW14" s="108"/>
      <c r="JEX14" s="109"/>
      <c r="JEY14" s="105"/>
      <c r="JEZ14" s="110"/>
      <c r="JFA14" s="106"/>
      <c r="JFB14" s="110"/>
      <c r="JFC14" s="105"/>
      <c r="JFD14" s="105"/>
      <c r="JFO14" s="97"/>
      <c r="JFU14" s="100"/>
      <c r="JFY14" s="97"/>
      <c r="JGL14" s="97"/>
      <c r="JHQ14" s="108"/>
      <c r="JHR14" s="109"/>
      <c r="JHS14" s="105"/>
      <c r="JHT14" s="110"/>
      <c r="JHU14" s="106"/>
      <c r="JHV14" s="110"/>
      <c r="JHW14" s="105"/>
      <c r="JHX14" s="105"/>
      <c r="JII14" s="97"/>
      <c r="JIO14" s="100"/>
      <c r="JIS14" s="97"/>
      <c r="JJF14" s="97"/>
      <c r="JKK14" s="108"/>
      <c r="JKL14" s="109"/>
      <c r="JKM14" s="105"/>
      <c r="JKN14" s="110"/>
      <c r="JKO14" s="106"/>
      <c r="JKP14" s="110"/>
      <c r="JKQ14" s="105"/>
      <c r="JKR14" s="105"/>
      <c r="JLC14" s="97"/>
      <c r="JLI14" s="100"/>
      <c r="JLM14" s="97"/>
      <c r="JLZ14" s="97"/>
      <c r="JNE14" s="108"/>
      <c r="JNF14" s="109"/>
      <c r="JNG14" s="105"/>
      <c r="JNH14" s="110"/>
      <c r="JNI14" s="106"/>
      <c r="JNJ14" s="110"/>
      <c r="JNK14" s="105"/>
      <c r="JNL14" s="105"/>
      <c r="JNW14" s="97"/>
      <c r="JOC14" s="100"/>
      <c r="JOG14" s="97"/>
      <c r="JOT14" s="97"/>
      <c r="JPY14" s="108"/>
      <c r="JPZ14" s="109"/>
      <c r="JQA14" s="105"/>
      <c r="JQB14" s="110"/>
      <c r="JQC14" s="106"/>
      <c r="JQD14" s="110"/>
      <c r="JQE14" s="105"/>
      <c r="JQF14" s="105"/>
      <c r="JQQ14" s="97"/>
      <c r="JQW14" s="100"/>
      <c r="JRA14" s="97"/>
      <c r="JRN14" s="97"/>
      <c r="JSS14" s="108"/>
      <c r="JST14" s="109" t="str">
        <f>B14</f>
        <v>Iraq</v>
      </c>
      <c r="JSU14" s="105"/>
      <c r="JSV14" s="110">
        <f>'All Players'!J10</f>
        <v>0</v>
      </c>
      <c r="JSW14" s="106" t="s">
        <v>2</v>
      </c>
      <c r="JSX14" s="110">
        <f>'All Players'!L10</f>
        <v>0</v>
      </c>
      <c r="JSY14" s="105"/>
      <c r="JSZ14" s="109" t="str">
        <f>H14</f>
        <v>Denmark</v>
      </c>
      <c r="JTC14" s="96">
        <f t="shared" si="63"/>
        <v>4</v>
      </c>
      <c r="JTD14" s="96" t="str">
        <f>'Dummy Table1'!JSZ17</f>
        <v>Korea Republic</v>
      </c>
      <c r="JTE14" s="96">
        <f t="shared" si="64"/>
        <v>0</v>
      </c>
      <c r="JTF14" s="96">
        <f t="shared" si="65"/>
        <v>3</v>
      </c>
      <c r="JTG14" s="96">
        <f t="shared" si="66"/>
        <v>0</v>
      </c>
      <c r="JTH14" s="96">
        <f t="shared" si="67"/>
        <v>0</v>
      </c>
      <c r="JTI14" s="96">
        <f t="shared" si="68"/>
        <v>0</v>
      </c>
      <c r="JTJ14" s="96">
        <f t="shared" si="69"/>
        <v>100</v>
      </c>
      <c r="JTK14" s="97">
        <f t="shared" si="70"/>
        <v>3</v>
      </c>
      <c r="JTL14" s="96">
        <v>31</v>
      </c>
      <c r="JTM14" s="96">
        <f t="shared" si="71"/>
        <v>1</v>
      </c>
      <c r="JTN14" s="96">
        <f t="shared" si="72"/>
        <v>0</v>
      </c>
      <c r="JTO14" s="96">
        <f t="shared" si="73"/>
        <v>0</v>
      </c>
      <c r="JTP14" s="96">
        <f t="shared" si="74"/>
        <v>3</v>
      </c>
      <c r="JTQ14" s="100">
        <f t="shared" ref="JTQ14" si="108">IF(SUM(JUI11:JUK14)=0,IF(COUNTIF(JUL11:JUL14,0)&gt;1,4,JUL14+1),IF(JTZ14=JTZ13,IF(JTZ14=3,4,JTZ14),IF(JTZ14=5,3,IF(JTZ14=6,4,JTZ14))))</f>
        <v>4</v>
      </c>
      <c r="JTR14" s="96" t="str">
        <f t="shared" ref="JTR14" si="109">VLOOKUP(4,JTC$11:JTD$14,2,FALSE)</f>
        <v>Korea Republic</v>
      </c>
      <c r="JTS14" s="96">
        <f t="shared" si="77"/>
        <v>0</v>
      </c>
      <c r="JTT14" s="96">
        <f t="shared" si="78"/>
        <v>100</v>
      </c>
      <c r="JTU14" s="97">
        <f t="shared" si="79"/>
        <v>3</v>
      </c>
      <c r="JTV14" s="96">
        <f t="shared" si="80"/>
        <v>4</v>
      </c>
      <c r="JTW14" s="96">
        <f t="shared" si="81"/>
        <v>0</v>
      </c>
      <c r="JTX14" s="96">
        <f t="shared" si="82"/>
        <v>0</v>
      </c>
      <c r="JTY14" s="96">
        <f t="shared" si="83"/>
        <v>31</v>
      </c>
      <c r="JTZ14" s="96">
        <f t="shared" si="84"/>
        <v>4</v>
      </c>
      <c r="JUA14" s="96" t="str">
        <f t="shared" ref="JUA14" si="110">IF(AND(JTU13=JTU14,JTU13=JTU12,JTT13=JTT14,JTT13=JTT12,JTS13=JTS14,JTS13=JTS12),JTR14,0)</f>
        <v>Korea Republic</v>
      </c>
      <c r="JUB14" s="96">
        <f t="shared" si="86"/>
        <v>0</v>
      </c>
      <c r="JUC14" s="96">
        <f t="shared" si="87"/>
        <v>3</v>
      </c>
      <c r="JUD14" s="96">
        <f t="shared" si="88"/>
        <v>0</v>
      </c>
      <c r="JUE14" s="96">
        <f t="shared" si="89"/>
        <v>0</v>
      </c>
      <c r="JUF14" s="96">
        <f t="shared" si="90"/>
        <v>0</v>
      </c>
      <c r="JUG14" s="96">
        <f t="shared" si="91"/>
        <v>100</v>
      </c>
      <c r="JUH14" s="97">
        <f t="shared" si="92"/>
        <v>3</v>
      </c>
      <c r="JUI14" s="96">
        <f t="shared" si="93"/>
        <v>0</v>
      </c>
      <c r="JUJ14" s="96">
        <f t="shared" si="94"/>
        <v>0</v>
      </c>
      <c r="JUK14" s="96">
        <f t="shared" si="95"/>
        <v>0</v>
      </c>
      <c r="JUL14" s="96">
        <f t="shared" si="96"/>
        <v>0</v>
      </c>
      <c r="JUM14" s="96">
        <v>0</v>
      </c>
      <c r="JUN14" s="96">
        <f t="shared" ref="JUN14" si="111">IF(JUA14&lt;&gt;0,IF(SUM(JUI14:JUK14)=SUM(JUI13:JUK13),1,0),0)</f>
        <v>1</v>
      </c>
      <c r="JUO14" s="96">
        <f t="shared" si="104"/>
        <v>4</v>
      </c>
      <c r="JUP14" s="96" t="str">
        <f t="shared" si="99"/>
        <v>Korea Republic</v>
      </c>
      <c r="JUQ14" s="96">
        <v>11</v>
      </c>
      <c r="JUR14" s="96" t="str">
        <f>IF(AND('Dummy Table1'!JSV24&lt;&gt;"",'Dummy Table1'!JSX24&lt;&gt;""),IF('Dummy Table1'!JSV24&gt;'Dummy Table1'!JSX24,'Dummy Table1'!JST24,""),"")</f>
        <v/>
      </c>
      <c r="JUS14" s="96" t="str">
        <f>IF(AND('Dummy Table1'!JSV24&lt;&gt;"",'Dummy Table1'!JSX24&lt;&gt;""),IF('Dummy Table1'!JSV24='Dummy Table1'!JSX24,'Dummy Table1'!JST24,""),"")</f>
        <v>Japan</v>
      </c>
      <c r="JUT14" s="96" t="str">
        <f>IF(AND('Dummy Table1'!JSV24&lt;&gt;"",'Dummy Table1'!JSX24&lt;&gt;""),IF('Dummy Table1'!JSV24&gt;'Dummy Table1'!JSX24,'Dummy Table1'!JSZ24,""),"")</f>
        <v/>
      </c>
      <c r="JUU14" s="96">
        <f>IF(AND('Dummy Table1'!JSV24&lt;&gt;"",'Dummy Table1'!JSX24&lt;&gt;""),'Dummy Table1'!JSV24,0)</f>
        <v>0</v>
      </c>
      <c r="JUV14" s="96" t="str">
        <f>IF(AND('Dummy Table1'!JSV24&lt;&gt;"",'Dummy Table1'!JSX24&lt;&gt;""),IF('Dummy Table1'!JSV24&lt;'Dummy Table1'!JSX24,'Dummy Table1'!JSZ24,""),"")</f>
        <v/>
      </c>
      <c r="JUW14" s="96" t="str">
        <f>IF(AND('Dummy Table1'!JSV24&lt;&gt;"",'Dummy Table1'!JSX24&lt;&gt;""),IF('Dummy Table1'!JSV24='Dummy Table1'!JSX24,'Dummy Table1'!JSZ24,""),"")</f>
        <v>Colombia</v>
      </c>
      <c r="JUX14" s="96" t="str">
        <f>IF(AND('Dummy Table1'!JSV24&lt;&gt;"",'Dummy Table1'!JSX24&lt;&gt;""),IF('Dummy Table1'!JSV24&lt;'Dummy Table1'!JSX24,'Dummy Table1'!JST24,""),"")</f>
        <v/>
      </c>
      <c r="JUY14" s="96">
        <f>IF(AND('Dummy Table1'!JSV24&lt;&gt;"",'Dummy Table1'!JSX24&lt;&gt;""),'Dummy Table1'!JSX24,0)</f>
        <v>0</v>
      </c>
      <c r="JUZ14" s="96">
        <v>1</v>
      </c>
      <c r="JVA14" s="96" t="str">
        <f t="shared" si="43"/>
        <v/>
      </c>
      <c r="JVB14" s="96" t="str">
        <f t="shared" si="44"/>
        <v>Japan</v>
      </c>
      <c r="JVC14" s="96" t="str">
        <f t="shared" si="45"/>
        <v/>
      </c>
      <c r="JVD14" s="96" t="str">
        <f t="shared" si="46"/>
        <v/>
      </c>
      <c r="JVE14" s="96" t="str">
        <f t="shared" si="47"/>
        <v>Colombia</v>
      </c>
      <c r="JVF14" s="96" t="str">
        <f t="shared" si="48"/>
        <v/>
      </c>
      <c r="JVG14" s="96">
        <v>12</v>
      </c>
      <c r="JVH14" s="96" t="str">
        <f>'Dummy Table1'!JST25</f>
        <v>Fiji</v>
      </c>
      <c r="JVI14" s="96">
        <f>IF(AND('Dummy Table1'!JSV25&lt;&gt;"",'Dummy Table1'!JSX25&lt;&gt;""),'Dummy Table1'!JSV25,"")</f>
        <v>0</v>
      </c>
      <c r="JVJ14" s="96">
        <f>IF(AND('Dummy Table1'!JSX25&lt;&gt;"",'Dummy Table1'!JSV25&lt;&gt;""),'Dummy Table1'!JSX25,"")</f>
        <v>0</v>
      </c>
      <c r="JVK14" s="96" t="str">
        <f>'Dummy Table1'!JSZ25</f>
        <v>Mexico</v>
      </c>
    </row>
    <row r="15" spans="1:5120 5123:8131" x14ac:dyDescent="0.2">
      <c r="A15" s="108"/>
      <c r="B15" s="109" t="str">
        <f>'All Players'!H11</f>
        <v>Honduras</v>
      </c>
      <c r="C15" s="105"/>
      <c r="D15" s="110" t="str">
        <f>IF('All Players'!W11&lt;&gt;"",'All Players'!W11,"")</f>
        <v/>
      </c>
      <c r="E15" s="106" t="s">
        <v>2</v>
      </c>
      <c r="F15" s="110" t="str">
        <f>IF('All Players'!Y11&lt;&gt;"",'All Players'!Y11,"")</f>
        <v/>
      </c>
      <c r="G15" s="105"/>
      <c r="H15" s="105" t="str">
        <f>'All Players'!N11</f>
        <v>Algeria</v>
      </c>
      <c r="S15" s="97"/>
      <c r="Y15" s="100"/>
      <c r="AC15" s="97"/>
      <c r="AP15" s="97"/>
      <c r="AY15" s="96">
        <v>12</v>
      </c>
      <c r="AZ15" s="96" t="str">
        <f>IF(AND('Dummy Table1'!D25&lt;&gt;"",'Dummy Table1'!F25&lt;&gt;""),IF('Dummy Table1'!D25&gt;'Dummy Table1'!F25,'Dummy Table1'!B25,""),"")</f>
        <v/>
      </c>
      <c r="BA15" s="96" t="str">
        <f>IF(AND('Dummy Table1'!D25&lt;&gt;"",'Dummy Table1'!F25&lt;&gt;""),IF('Dummy Table1'!D25='Dummy Table1'!F25,'Dummy Table1'!B25,""),"")</f>
        <v/>
      </c>
      <c r="BB15" s="96" t="str">
        <f>IF(AND('Dummy Table1'!D25&lt;&gt;"",'Dummy Table1'!F25&lt;&gt;""),IF('Dummy Table1'!D25&gt;'Dummy Table1'!F25,'Dummy Table1'!H25,""),"")</f>
        <v/>
      </c>
      <c r="BC15" s="96">
        <f>IF(AND('Dummy Table1'!D25&lt;&gt;"",'Dummy Table1'!F25&lt;&gt;""),'Dummy Table1'!D25,0)</f>
        <v>0</v>
      </c>
      <c r="BD15" s="96" t="str">
        <f>IF(AND('Dummy Table1'!D25&lt;&gt;"",'Dummy Table1'!F25&lt;&gt;""),IF('Dummy Table1'!D25&lt;'Dummy Table1'!F25,'Dummy Table1'!H25,""),"")</f>
        <v/>
      </c>
      <c r="BE15" s="96" t="str">
        <f>IF(AND('Dummy Table1'!D25&lt;&gt;"",'Dummy Table1'!F25&lt;&gt;""),IF('Dummy Table1'!D25='Dummy Table1'!F25,'Dummy Table1'!H25,""),"")</f>
        <v/>
      </c>
      <c r="BF15" s="96" t="str">
        <f>IF(AND('Dummy Table1'!D25&lt;&gt;"",'Dummy Table1'!F25&lt;&gt;""),IF('Dummy Table1'!D25&lt;'Dummy Table1'!F25,'Dummy Table1'!B25,""),"")</f>
        <v/>
      </c>
      <c r="BG15" s="96">
        <f>IF(AND('Dummy Table1'!D25&lt;&gt;"",'Dummy Table1'!F25&lt;&gt;""),'Dummy Table1'!F25,0)</f>
        <v>0</v>
      </c>
      <c r="BH15" s="96">
        <v>1</v>
      </c>
      <c r="BI15" s="96" t="str">
        <f t="shared" si="1"/>
        <v/>
      </c>
      <c r="BJ15" s="96" t="str">
        <f t="shared" si="2"/>
        <v/>
      </c>
      <c r="BK15" s="96" t="str">
        <f t="shared" si="3"/>
        <v/>
      </c>
      <c r="BL15" s="96" t="str">
        <f t="shared" si="4"/>
        <v/>
      </c>
      <c r="BM15" s="96" t="str">
        <f t="shared" si="5"/>
        <v/>
      </c>
      <c r="BN15" s="96" t="str">
        <f t="shared" si="6"/>
        <v/>
      </c>
      <c r="BO15" s="96">
        <v>13</v>
      </c>
      <c r="BP15" s="96" t="str">
        <f>'Dummy Table1'!B26</f>
        <v>Argentina</v>
      </c>
      <c r="BQ15" s="96" t="str">
        <f>IF(AND('Dummy Table1'!D26&lt;&gt;"",'Dummy Table1'!F26&lt;&gt;""),'Dummy Table1'!D26,"")</f>
        <v/>
      </c>
      <c r="BR15" s="96" t="str">
        <f>IF(AND('Dummy Table1'!F26&lt;&gt;"",'Dummy Table1'!D26&lt;&gt;""),'Dummy Table1'!F26,"")</f>
        <v/>
      </c>
      <c r="BS15" s="96" t="str">
        <f>'Dummy Table1'!H26</f>
        <v>Algeria</v>
      </c>
      <c r="BU15" s="108"/>
      <c r="BV15" s="109"/>
      <c r="BW15" s="105"/>
      <c r="BX15" s="110"/>
      <c r="BY15" s="106"/>
      <c r="BZ15" s="110"/>
      <c r="CA15" s="105"/>
      <c r="CB15" s="105"/>
      <c r="CM15" s="97"/>
      <c r="CS15" s="100"/>
      <c r="CW15" s="97"/>
      <c r="DJ15" s="97"/>
      <c r="EO15" s="108"/>
      <c r="EP15" s="109"/>
      <c r="EQ15" s="105"/>
      <c r="ER15" s="110"/>
      <c r="ES15" s="106"/>
      <c r="ET15" s="110"/>
      <c r="EU15" s="105"/>
      <c r="EV15" s="105"/>
      <c r="FG15" s="97"/>
      <c r="FM15" s="100"/>
      <c r="FQ15" s="97"/>
      <c r="GD15" s="97"/>
      <c r="HI15" s="108"/>
      <c r="HJ15" s="109"/>
      <c r="HK15" s="105"/>
      <c r="HL15" s="110"/>
      <c r="HM15" s="106"/>
      <c r="HN15" s="110"/>
      <c r="HO15" s="105"/>
      <c r="HP15" s="105"/>
      <c r="IA15" s="97"/>
      <c r="IG15" s="100"/>
      <c r="IK15" s="97"/>
      <c r="IX15" s="97"/>
      <c r="KC15" s="108"/>
      <c r="KD15" s="109"/>
      <c r="KE15" s="105"/>
      <c r="KF15" s="110"/>
      <c r="KG15" s="106"/>
      <c r="KH15" s="110"/>
      <c r="KI15" s="105"/>
      <c r="KJ15" s="105"/>
      <c r="KU15" s="97"/>
      <c r="LA15" s="100"/>
      <c r="LE15" s="97"/>
      <c r="LR15" s="97"/>
      <c r="MW15" s="108"/>
      <c r="MX15" s="109"/>
      <c r="MY15" s="105"/>
      <c r="MZ15" s="110"/>
      <c r="NA15" s="106"/>
      <c r="NB15" s="110"/>
      <c r="NC15" s="105"/>
      <c r="ND15" s="105"/>
      <c r="NO15" s="97"/>
      <c r="NU15" s="100"/>
      <c r="NY15" s="97"/>
      <c r="OL15" s="97"/>
      <c r="PQ15" s="108"/>
      <c r="PR15" s="109"/>
      <c r="PS15" s="105"/>
      <c r="PT15" s="110"/>
      <c r="PU15" s="106"/>
      <c r="PV15" s="110"/>
      <c r="PW15" s="105"/>
      <c r="PX15" s="105"/>
      <c r="QI15" s="97"/>
      <c r="QO15" s="100"/>
      <c r="QS15" s="97"/>
      <c r="RF15" s="97"/>
      <c r="SK15" s="108"/>
      <c r="SL15" s="109"/>
      <c r="SM15" s="105"/>
      <c r="SN15" s="110"/>
      <c r="SO15" s="106"/>
      <c r="SP15" s="110"/>
      <c r="SQ15" s="105"/>
      <c r="SR15" s="105"/>
      <c r="TC15" s="97"/>
      <c r="TI15" s="100"/>
      <c r="TM15" s="97"/>
      <c r="TZ15" s="97"/>
      <c r="VE15" s="108"/>
      <c r="VF15" s="109"/>
      <c r="VG15" s="105"/>
      <c r="VH15" s="110"/>
      <c r="VI15" s="106"/>
      <c r="VJ15" s="110"/>
      <c r="VK15" s="105"/>
      <c r="VL15" s="105"/>
      <c r="VW15" s="97"/>
      <c r="WC15" s="100"/>
      <c r="WG15" s="97"/>
      <c r="WT15" s="97"/>
      <c r="XY15" s="108"/>
      <c r="XZ15" s="109"/>
      <c r="YA15" s="105"/>
      <c r="YB15" s="110"/>
      <c r="YC15" s="106"/>
      <c r="YD15" s="110"/>
      <c r="YE15" s="105"/>
      <c r="YF15" s="105"/>
      <c r="YQ15" s="97"/>
      <c r="YW15" s="100"/>
      <c r="ZA15" s="97"/>
      <c r="ZN15" s="97"/>
      <c r="AAS15" s="108"/>
      <c r="AAT15" s="109"/>
      <c r="AAU15" s="105"/>
      <c r="AAV15" s="110"/>
      <c r="AAW15" s="106"/>
      <c r="AAX15" s="110"/>
      <c r="AAY15" s="105"/>
      <c r="AAZ15" s="105"/>
      <c r="ABK15" s="97"/>
      <c r="ABQ15" s="100"/>
      <c r="ABU15" s="97"/>
      <c r="ACH15" s="97"/>
      <c r="ADM15" s="108"/>
      <c r="ADN15" s="109"/>
      <c r="ADO15" s="105"/>
      <c r="ADP15" s="110"/>
      <c r="ADQ15" s="106"/>
      <c r="ADR15" s="110"/>
      <c r="ADS15" s="105"/>
      <c r="ADT15" s="105"/>
      <c r="AEE15" s="97"/>
      <c r="AEK15" s="100"/>
      <c r="AEO15" s="97"/>
      <c r="AFB15" s="97"/>
      <c r="AGG15" s="108"/>
      <c r="AGH15" s="109"/>
      <c r="AGI15" s="105"/>
      <c r="AGJ15" s="110"/>
      <c r="AGK15" s="106"/>
      <c r="AGL15" s="110"/>
      <c r="AGM15" s="105"/>
      <c r="AGN15" s="105"/>
      <c r="AGY15" s="97"/>
      <c r="AHE15" s="100"/>
      <c r="AHI15" s="97"/>
      <c r="AHV15" s="97"/>
      <c r="AJA15" s="108"/>
      <c r="AJB15" s="109"/>
      <c r="AJC15" s="105"/>
      <c r="AJD15" s="110"/>
      <c r="AJE15" s="106"/>
      <c r="AJF15" s="110"/>
      <c r="AJG15" s="105"/>
      <c r="AJH15" s="105"/>
      <c r="AJS15" s="97"/>
      <c r="AJY15" s="100"/>
      <c r="AKC15" s="97"/>
      <c r="AKP15" s="97"/>
      <c r="ALU15" s="108"/>
      <c r="ALV15" s="109"/>
      <c r="ALW15" s="105"/>
      <c r="ALX15" s="110"/>
      <c r="ALY15" s="106"/>
      <c r="ALZ15" s="110"/>
      <c r="AMA15" s="105"/>
      <c r="AMB15" s="105"/>
      <c r="AMM15" s="97"/>
      <c r="AMS15" s="100"/>
      <c r="AMW15" s="97"/>
      <c r="ANJ15" s="97"/>
      <c r="AOO15" s="108"/>
      <c r="AOP15" s="109"/>
      <c r="AOQ15" s="105"/>
      <c r="AOR15" s="110"/>
      <c r="AOS15" s="106"/>
      <c r="AOT15" s="110"/>
      <c r="AOU15" s="105"/>
      <c r="AOV15" s="105"/>
      <c r="APG15" s="97"/>
      <c r="APM15" s="100"/>
      <c r="APQ15" s="97"/>
      <c r="AQD15" s="97"/>
      <c r="ARI15" s="108"/>
      <c r="ARJ15" s="109"/>
      <c r="ARK15" s="105"/>
      <c r="ARL15" s="110"/>
      <c r="ARM15" s="106"/>
      <c r="ARN15" s="110"/>
      <c r="ARO15" s="105"/>
      <c r="ARP15" s="105"/>
      <c r="ASA15" s="97"/>
      <c r="ASG15" s="100"/>
      <c r="ASK15" s="97"/>
      <c r="ASX15" s="97"/>
      <c r="AUC15" s="108"/>
      <c r="AUD15" s="109"/>
      <c r="AUE15" s="105"/>
      <c r="AUF15" s="110"/>
      <c r="AUG15" s="106"/>
      <c r="AUH15" s="110"/>
      <c r="AUI15" s="105"/>
      <c r="AUJ15" s="105"/>
      <c r="AUU15" s="97"/>
      <c r="AVA15" s="100"/>
      <c r="AVE15" s="97"/>
      <c r="AVR15" s="97"/>
      <c r="AWW15" s="108"/>
      <c r="AWX15" s="109"/>
      <c r="AWY15" s="105"/>
      <c r="AWZ15" s="110"/>
      <c r="AXA15" s="106"/>
      <c r="AXB15" s="110"/>
      <c r="AXC15" s="105"/>
      <c r="AXD15" s="105"/>
      <c r="AXO15" s="97"/>
      <c r="AXU15" s="100"/>
      <c r="AXY15" s="97"/>
      <c r="AYL15" s="97"/>
      <c r="AZQ15" s="108"/>
      <c r="AZR15" s="109"/>
      <c r="AZS15" s="105"/>
      <c r="AZT15" s="110"/>
      <c r="AZU15" s="106"/>
      <c r="AZV15" s="110"/>
      <c r="AZW15" s="105"/>
      <c r="AZX15" s="105"/>
      <c r="BAI15" s="97"/>
      <c r="BAO15" s="100"/>
      <c r="BAS15" s="97"/>
      <c r="BBF15" s="97"/>
      <c r="BCK15" s="108"/>
      <c r="BCL15" s="109"/>
      <c r="BCM15" s="105"/>
      <c r="BCN15" s="110"/>
      <c r="BCO15" s="106"/>
      <c r="BCP15" s="110"/>
      <c r="BCQ15" s="105"/>
      <c r="BCR15" s="105"/>
      <c r="BDC15" s="97"/>
      <c r="BDI15" s="100"/>
      <c r="BDM15" s="97"/>
      <c r="BDZ15" s="97"/>
      <c r="BFE15" s="108"/>
      <c r="BFF15" s="109"/>
      <c r="BFG15" s="105"/>
      <c r="BFH15" s="110"/>
      <c r="BFI15" s="106"/>
      <c r="BFJ15" s="110"/>
      <c r="BFK15" s="105"/>
      <c r="BFL15" s="105"/>
      <c r="BFW15" s="97"/>
      <c r="BGC15" s="100"/>
      <c r="BGG15" s="97"/>
      <c r="BGT15" s="97"/>
      <c r="BHY15" s="108"/>
      <c r="BHZ15" s="109"/>
      <c r="BIA15" s="105"/>
      <c r="BIB15" s="110"/>
      <c r="BIC15" s="106"/>
      <c r="BID15" s="110"/>
      <c r="BIE15" s="105"/>
      <c r="BIF15" s="105"/>
      <c r="BIQ15" s="97"/>
      <c r="BIW15" s="100"/>
      <c r="BJA15" s="97"/>
      <c r="BJN15" s="97"/>
      <c r="BKS15" s="108"/>
      <c r="BKT15" s="109"/>
      <c r="BKU15" s="105"/>
      <c r="BKV15" s="110"/>
      <c r="BKW15" s="106"/>
      <c r="BKX15" s="110"/>
      <c r="BKY15" s="105"/>
      <c r="BKZ15" s="105"/>
      <c r="BLK15" s="97"/>
      <c r="BLQ15" s="100"/>
      <c r="BLU15" s="97"/>
      <c r="BMH15" s="97"/>
      <c r="BNM15" s="108"/>
      <c r="BNN15" s="109"/>
      <c r="BNO15" s="105"/>
      <c r="BNP15" s="110"/>
      <c r="BNQ15" s="106"/>
      <c r="BNR15" s="110"/>
      <c r="BNS15" s="105"/>
      <c r="BNT15" s="105"/>
      <c r="BOE15" s="97"/>
      <c r="BOK15" s="100"/>
      <c r="BOO15" s="97"/>
      <c r="BPB15" s="97"/>
      <c r="BQG15" s="108"/>
      <c r="BQH15" s="109"/>
      <c r="BQI15" s="105"/>
      <c r="BQJ15" s="110"/>
      <c r="BQK15" s="106"/>
      <c r="BQL15" s="110"/>
      <c r="BQM15" s="105"/>
      <c r="BQN15" s="105"/>
      <c r="BQY15" s="97"/>
      <c r="BRE15" s="100"/>
      <c r="BRI15" s="97"/>
      <c r="BRV15" s="97"/>
      <c r="BTA15" s="108"/>
      <c r="BTB15" s="109"/>
      <c r="BTC15" s="105"/>
      <c r="BTD15" s="110"/>
      <c r="BTE15" s="106"/>
      <c r="BTF15" s="110"/>
      <c r="BTG15" s="105"/>
      <c r="BTH15" s="105"/>
      <c r="BTS15" s="97"/>
      <c r="BTY15" s="100"/>
      <c r="BUC15" s="97"/>
      <c r="BUP15" s="97"/>
      <c r="BVU15" s="108"/>
      <c r="BVV15" s="109"/>
      <c r="BVW15" s="105"/>
      <c r="BVX15" s="110"/>
      <c r="BVY15" s="106"/>
      <c r="BVZ15" s="110"/>
      <c r="BWA15" s="105"/>
      <c r="BWB15" s="105"/>
      <c r="BWM15" s="97"/>
      <c r="BWS15" s="100"/>
      <c r="BWW15" s="97"/>
      <c r="BXJ15" s="97"/>
      <c r="BYO15" s="108"/>
      <c r="BYP15" s="109"/>
      <c r="BYQ15" s="105"/>
      <c r="BYR15" s="110"/>
      <c r="BYS15" s="106"/>
      <c r="BYT15" s="110"/>
      <c r="BYU15" s="105"/>
      <c r="BYV15" s="105"/>
      <c r="BZG15" s="97"/>
      <c r="BZM15" s="100"/>
      <c r="BZQ15" s="97"/>
      <c r="CAD15" s="97"/>
      <c r="CBI15" s="108"/>
      <c r="CBJ15" s="109"/>
      <c r="CBK15" s="105"/>
      <c r="CBL15" s="110"/>
      <c r="CBM15" s="106"/>
      <c r="CBN15" s="110"/>
      <c r="CBO15" s="105"/>
      <c r="CBP15" s="105"/>
      <c r="CCA15" s="97"/>
      <c r="CCG15" s="100"/>
      <c r="CCK15" s="97"/>
      <c r="CCX15" s="97"/>
      <c r="CEC15" s="108"/>
      <c r="CED15" s="109"/>
      <c r="CEE15" s="105"/>
      <c r="CEF15" s="110"/>
      <c r="CEG15" s="106"/>
      <c r="CEH15" s="110"/>
      <c r="CEI15" s="105"/>
      <c r="CEJ15" s="105"/>
      <c r="CEU15" s="97"/>
      <c r="CFA15" s="100"/>
      <c r="CFE15" s="97"/>
      <c r="CFR15" s="97"/>
      <c r="CGW15" s="108"/>
      <c r="CGX15" s="109"/>
      <c r="CGY15" s="105"/>
      <c r="CGZ15" s="110"/>
      <c r="CHA15" s="106"/>
      <c r="CHB15" s="110"/>
      <c r="CHC15" s="105"/>
      <c r="CHD15" s="105"/>
      <c r="CHO15" s="97"/>
      <c r="CHU15" s="100"/>
      <c r="CHY15" s="97"/>
      <c r="CIL15" s="97"/>
      <c r="CJQ15" s="108"/>
      <c r="CJR15" s="109"/>
      <c r="CJS15" s="105"/>
      <c r="CJT15" s="110"/>
      <c r="CJU15" s="106"/>
      <c r="CJV15" s="110"/>
      <c r="CJW15" s="105"/>
      <c r="CJX15" s="105"/>
      <c r="CKI15" s="97"/>
      <c r="CKO15" s="100"/>
      <c r="CKS15" s="97"/>
      <c r="CLF15" s="97"/>
      <c r="CMK15" s="108"/>
      <c r="CML15" s="109"/>
      <c r="CMM15" s="105"/>
      <c r="CMN15" s="110"/>
      <c r="CMO15" s="106"/>
      <c r="CMP15" s="110"/>
      <c r="CMQ15" s="105"/>
      <c r="CMR15" s="105"/>
      <c r="CNC15" s="97"/>
      <c r="CNI15" s="100"/>
      <c r="CNM15" s="97"/>
      <c r="CNZ15" s="97"/>
      <c r="CPE15" s="108"/>
      <c r="CPF15" s="109"/>
      <c r="CPG15" s="105"/>
      <c r="CPH15" s="110"/>
      <c r="CPI15" s="106"/>
      <c r="CPJ15" s="110"/>
      <c r="CPK15" s="105"/>
      <c r="CPL15" s="105"/>
      <c r="CPW15" s="97"/>
      <c r="CQC15" s="100"/>
      <c r="CQG15" s="97"/>
      <c r="CQT15" s="97"/>
      <c r="CRY15" s="108"/>
      <c r="CRZ15" s="109"/>
      <c r="CSA15" s="105"/>
      <c r="CSB15" s="110"/>
      <c r="CSC15" s="106"/>
      <c r="CSD15" s="110"/>
      <c r="CSE15" s="105"/>
      <c r="CSF15" s="105"/>
      <c r="CSQ15" s="97"/>
      <c r="CSW15" s="100"/>
      <c r="CTA15" s="97"/>
      <c r="CTN15" s="97"/>
      <c r="CUS15" s="108"/>
      <c r="CUT15" s="109"/>
      <c r="CUU15" s="105"/>
      <c r="CUV15" s="110"/>
      <c r="CUW15" s="106"/>
      <c r="CUX15" s="110"/>
      <c r="CUY15" s="105"/>
      <c r="CUZ15" s="105"/>
      <c r="CVK15" s="97"/>
      <c r="CVQ15" s="100"/>
      <c r="CVU15" s="97"/>
      <c r="CWH15" s="97"/>
      <c r="CXM15" s="108"/>
      <c r="CXN15" s="109"/>
      <c r="CXO15" s="105"/>
      <c r="CXP15" s="110"/>
      <c r="CXQ15" s="106"/>
      <c r="CXR15" s="110"/>
      <c r="CXS15" s="105"/>
      <c r="CXT15" s="105"/>
      <c r="CYE15" s="97"/>
      <c r="CYK15" s="100"/>
      <c r="CYO15" s="97"/>
      <c r="CZB15" s="97"/>
      <c r="DAG15" s="108"/>
      <c r="DAH15" s="109"/>
      <c r="DAI15" s="105"/>
      <c r="DAJ15" s="110"/>
      <c r="DAK15" s="106"/>
      <c r="DAL15" s="110"/>
      <c r="DAM15" s="105"/>
      <c r="DAN15" s="105"/>
      <c r="DAY15" s="97"/>
      <c r="DBE15" s="100"/>
      <c r="DBI15" s="97"/>
      <c r="DBV15" s="97"/>
      <c r="DDA15" s="108"/>
      <c r="DDB15" s="109"/>
      <c r="DDC15" s="105"/>
      <c r="DDD15" s="110"/>
      <c r="DDE15" s="106"/>
      <c r="DDF15" s="110"/>
      <c r="DDG15" s="105"/>
      <c r="DDH15" s="105"/>
      <c r="DDS15" s="97"/>
      <c r="DDY15" s="100"/>
      <c r="DEC15" s="97"/>
      <c r="DEP15" s="97"/>
      <c r="DFU15" s="108"/>
      <c r="DFV15" s="109"/>
      <c r="DFW15" s="105"/>
      <c r="DFX15" s="110"/>
      <c r="DFY15" s="106"/>
      <c r="DFZ15" s="110"/>
      <c r="DGA15" s="105"/>
      <c r="DGB15" s="105"/>
      <c r="DGM15" s="97"/>
      <c r="DGS15" s="100"/>
      <c r="DGW15" s="97"/>
      <c r="DHJ15" s="97"/>
      <c r="DIO15" s="108"/>
      <c r="DIP15" s="109"/>
      <c r="DIQ15" s="105"/>
      <c r="DIR15" s="110"/>
      <c r="DIS15" s="106"/>
      <c r="DIT15" s="110"/>
      <c r="DIU15" s="105"/>
      <c r="DIV15" s="105"/>
      <c r="DJG15" s="97"/>
      <c r="DJM15" s="100"/>
      <c r="DJQ15" s="97"/>
      <c r="DKD15" s="97"/>
      <c r="DLI15" s="108"/>
      <c r="DLJ15" s="109"/>
      <c r="DLK15" s="105"/>
      <c r="DLL15" s="110"/>
      <c r="DLM15" s="106"/>
      <c r="DLN15" s="110"/>
      <c r="DLO15" s="105"/>
      <c r="DLP15" s="105"/>
      <c r="DMA15" s="97"/>
      <c r="DMG15" s="100"/>
      <c r="DMK15" s="97"/>
      <c r="DMX15" s="97"/>
      <c r="DOC15" s="108"/>
      <c r="DOD15" s="109"/>
      <c r="DOE15" s="105"/>
      <c r="DOF15" s="110"/>
      <c r="DOG15" s="106"/>
      <c r="DOH15" s="110"/>
      <c r="DOI15" s="105"/>
      <c r="DOJ15" s="105"/>
      <c r="DOU15" s="97"/>
      <c r="DPA15" s="100"/>
      <c r="DPE15" s="97"/>
      <c r="DPR15" s="97"/>
      <c r="DQW15" s="108"/>
      <c r="DQX15" s="109"/>
      <c r="DQY15" s="105"/>
      <c r="DQZ15" s="110"/>
      <c r="DRA15" s="106"/>
      <c r="DRB15" s="110"/>
      <c r="DRC15" s="105"/>
      <c r="DRD15" s="105"/>
      <c r="DRO15" s="97"/>
      <c r="DRU15" s="100"/>
      <c r="DRY15" s="97"/>
      <c r="DSL15" s="97"/>
      <c r="DTQ15" s="108"/>
      <c r="DTR15" s="109"/>
      <c r="DTS15" s="105"/>
      <c r="DTT15" s="110"/>
      <c r="DTU15" s="106"/>
      <c r="DTV15" s="110"/>
      <c r="DTW15" s="105"/>
      <c r="DTX15" s="105"/>
      <c r="DUI15" s="97"/>
      <c r="DUO15" s="100"/>
      <c r="DUS15" s="97"/>
      <c r="DVF15" s="97"/>
      <c r="DWK15" s="108"/>
      <c r="DWL15" s="109"/>
      <c r="DWM15" s="105"/>
      <c r="DWN15" s="110"/>
      <c r="DWO15" s="106"/>
      <c r="DWP15" s="110"/>
      <c r="DWQ15" s="105"/>
      <c r="DWR15" s="105"/>
      <c r="DXC15" s="97"/>
      <c r="DXI15" s="100"/>
      <c r="DXM15" s="97"/>
      <c r="DXZ15" s="97"/>
      <c r="DZE15" s="108"/>
      <c r="DZF15" s="109"/>
      <c r="DZG15" s="105"/>
      <c r="DZH15" s="110"/>
      <c r="DZI15" s="106"/>
      <c r="DZJ15" s="110"/>
      <c r="DZK15" s="105"/>
      <c r="DZL15" s="105"/>
      <c r="DZW15" s="97"/>
      <c r="EAC15" s="100"/>
      <c r="EAG15" s="97"/>
      <c r="EAT15" s="97"/>
      <c r="EBY15" s="108"/>
      <c r="EBZ15" s="109"/>
      <c r="ECA15" s="105"/>
      <c r="ECB15" s="110"/>
      <c r="ECC15" s="106"/>
      <c r="ECD15" s="110"/>
      <c r="ECE15" s="105"/>
      <c r="ECF15" s="105"/>
      <c r="ECQ15" s="97"/>
      <c r="ECW15" s="100"/>
      <c r="EDA15" s="97"/>
      <c r="EDN15" s="97"/>
      <c r="EES15" s="108"/>
      <c r="EET15" s="109"/>
      <c r="EEU15" s="105"/>
      <c r="EEV15" s="110"/>
      <c r="EEW15" s="106"/>
      <c r="EEX15" s="110"/>
      <c r="EEY15" s="105"/>
      <c r="EEZ15" s="105"/>
      <c r="EFK15" s="97"/>
      <c r="EFQ15" s="100"/>
      <c r="EFU15" s="97"/>
      <c r="EGH15" s="97"/>
      <c r="EHM15" s="108"/>
      <c r="EHN15" s="109"/>
      <c r="EHO15" s="105"/>
      <c r="EHP15" s="110"/>
      <c r="EHQ15" s="106"/>
      <c r="EHR15" s="110"/>
      <c r="EHS15" s="105"/>
      <c r="EHT15" s="105"/>
      <c r="EIE15" s="97"/>
      <c r="EIK15" s="100"/>
      <c r="EIO15" s="97"/>
      <c r="EJB15" s="97"/>
      <c r="EKG15" s="108"/>
      <c r="EKH15" s="109"/>
      <c r="EKI15" s="105"/>
      <c r="EKJ15" s="110"/>
      <c r="EKK15" s="106"/>
      <c r="EKL15" s="110"/>
      <c r="EKM15" s="105"/>
      <c r="EKN15" s="105"/>
      <c r="EKY15" s="97"/>
      <c r="ELE15" s="100"/>
      <c r="ELI15" s="97"/>
      <c r="ELV15" s="97"/>
      <c r="ENA15" s="108"/>
      <c r="ENB15" s="109"/>
      <c r="ENC15" s="105"/>
      <c r="END15" s="110"/>
      <c r="ENE15" s="106"/>
      <c r="ENF15" s="110"/>
      <c r="ENG15" s="105"/>
      <c r="ENH15" s="105"/>
      <c r="ENS15" s="97"/>
      <c r="ENY15" s="100"/>
      <c r="EOC15" s="97"/>
      <c r="EOP15" s="97"/>
      <c r="EPU15" s="108"/>
      <c r="EPV15" s="109"/>
      <c r="EPW15" s="105"/>
      <c r="EPX15" s="110"/>
      <c r="EPY15" s="106"/>
      <c r="EPZ15" s="110"/>
      <c r="EQA15" s="105"/>
      <c r="EQB15" s="105"/>
      <c r="EQM15" s="97"/>
      <c r="EQS15" s="100"/>
      <c r="EQW15" s="97"/>
      <c r="ERJ15" s="97"/>
      <c r="ESO15" s="108"/>
      <c r="ESP15" s="109"/>
      <c r="ESQ15" s="105"/>
      <c r="ESR15" s="110"/>
      <c r="ESS15" s="106"/>
      <c r="EST15" s="110"/>
      <c r="ESU15" s="105"/>
      <c r="ESV15" s="105"/>
      <c r="ETG15" s="97"/>
      <c r="ETM15" s="100"/>
      <c r="ETQ15" s="97"/>
      <c r="EUD15" s="97"/>
      <c r="EVI15" s="108"/>
      <c r="EVJ15" s="109"/>
      <c r="EVK15" s="105"/>
      <c r="EVL15" s="110"/>
      <c r="EVM15" s="106"/>
      <c r="EVN15" s="110"/>
      <c r="EVO15" s="105"/>
      <c r="EVP15" s="105"/>
      <c r="EWA15" s="97"/>
      <c r="EWG15" s="100"/>
      <c r="EWK15" s="97"/>
      <c r="EWX15" s="97"/>
      <c r="EYC15" s="108"/>
      <c r="EYD15" s="109"/>
      <c r="EYE15" s="105"/>
      <c r="EYF15" s="110"/>
      <c r="EYG15" s="106"/>
      <c r="EYH15" s="110"/>
      <c r="EYI15" s="105"/>
      <c r="EYJ15" s="105"/>
      <c r="EYU15" s="97"/>
      <c r="EZA15" s="100"/>
      <c r="EZE15" s="97"/>
      <c r="EZR15" s="97"/>
      <c r="FAW15" s="108"/>
      <c r="FAX15" s="109"/>
      <c r="FAY15" s="105"/>
      <c r="FAZ15" s="110"/>
      <c r="FBA15" s="106"/>
      <c r="FBB15" s="110"/>
      <c r="FBC15" s="105"/>
      <c r="FBD15" s="105"/>
      <c r="FBO15" s="97"/>
      <c r="FBU15" s="100"/>
      <c r="FBY15" s="97"/>
      <c r="FCL15" s="97"/>
      <c r="FDQ15" s="108"/>
      <c r="FDR15" s="109"/>
      <c r="FDS15" s="105"/>
      <c r="FDT15" s="110"/>
      <c r="FDU15" s="106"/>
      <c r="FDV15" s="110"/>
      <c r="FDW15" s="105"/>
      <c r="FDX15" s="105"/>
      <c r="FEI15" s="97"/>
      <c r="FEO15" s="100"/>
      <c r="FES15" s="97"/>
      <c r="FFF15" s="97"/>
      <c r="FGK15" s="108"/>
      <c r="FGL15" s="109"/>
      <c r="FGM15" s="105"/>
      <c r="FGN15" s="110"/>
      <c r="FGO15" s="106"/>
      <c r="FGP15" s="110"/>
      <c r="FGQ15" s="105"/>
      <c r="FGR15" s="105"/>
      <c r="FHC15" s="97"/>
      <c r="FHI15" s="100"/>
      <c r="FHM15" s="97"/>
      <c r="FHZ15" s="97"/>
      <c r="FJE15" s="108"/>
      <c r="FJF15" s="109"/>
      <c r="FJG15" s="105"/>
      <c r="FJH15" s="110"/>
      <c r="FJI15" s="106"/>
      <c r="FJJ15" s="110"/>
      <c r="FJK15" s="105"/>
      <c r="FJL15" s="105"/>
      <c r="FJW15" s="97"/>
      <c r="FKC15" s="100"/>
      <c r="FKG15" s="97"/>
      <c r="FKT15" s="97"/>
      <c r="FLY15" s="108"/>
      <c r="FLZ15" s="109"/>
      <c r="FMA15" s="105"/>
      <c r="FMB15" s="110"/>
      <c r="FMC15" s="106"/>
      <c r="FMD15" s="110"/>
      <c r="FME15" s="105"/>
      <c r="FMF15" s="105"/>
      <c r="FMQ15" s="97"/>
      <c r="FMW15" s="100"/>
      <c r="FNA15" s="97"/>
      <c r="FNN15" s="97"/>
      <c r="FOS15" s="108"/>
      <c r="FOT15" s="109"/>
      <c r="FOU15" s="105"/>
      <c r="FOV15" s="110"/>
      <c r="FOW15" s="106"/>
      <c r="FOX15" s="110"/>
      <c r="FOY15" s="105"/>
      <c r="FOZ15" s="105"/>
      <c r="FPK15" s="97"/>
      <c r="FPQ15" s="100"/>
      <c r="FPU15" s="97"/>
      <c r="FQH15" s="97"/>
      <c r="FRM15" s="108"/>
      <c r="FRN15" s="109"/>
      <c r="FRO15" s="105"/>
      <c r="FRP15" s="110"/>
      <c r="FRQ15" s="106"/>
      <c r="FRR15" s="110"/>
      <c r="FRS15" s="105"/>
      <c r="FRT15" s="105"/>
      <c r="FSE15" s="97"/>
      <c r="FSK15" s="100"/>
      <c r="FSO15" s="97"/>
      <c r="FTB15" s="97"/>
      <c r="FUG15" s="108"/>
      <c r="FUH15" s="109"/>
      <c r="FUI15" s="105"/>
      <c r="FUJ15" s="110"/>
      <c r="FUK15" s="106"/>
      <c r="FUL15" s="110"/>
      <c r="FUM15" s="105"/>
      <c r="FUN15" s="105"/>
      <c r="FUY15" s="97"/>
      <c r="FVE15" s="100"/>
      <c r="FVI15" s="97"/>
      <c r="FVV15" s="97"/>
      <c r="FXA15" s="108"/>
      <c r="FXB15" s="109"/>
      <c r="FXC15" s="105"/>
      <c r="FXD15" s="110"/>
      <c r="FXE15" s="106"/>
      <c r="FXF15" s="110"/>
      <c r="FXG15" s="105"/>
      <c r="FXH15" s="105"/>
      <c r="FXS15" s="97"/>
      <c r="FXY15" s="100"/>
      <c r="FYC15" s="97"/>
      <c r="FYP15" s="97"/>
      <c r="FZU15" s="108"/>
      <c r="FZV15" s="109"/>
      <c r="FZW15" s="105"/>
      <c r="FZX15" s="110"/>
      <c r="FZY15" s="106"/>
      <c r="FZZ15" s="110"/>
      <c r="GAA15" s="105"/>
      <c r="GAB15" s="105"/>
      <c r="GAM15" s="97"/>
      <c r="GAS15" s="100"/>
      <c r="GAW15" s="97"/>
      <c r="GBJ15" s="97"/>
      <c r="GCO15" s="108"/>
      <c r="GCP15" s="109"/>
      <c r="GCQ15" s="105"/>
      <c r="GCR15" s="110"/>
      <c r="GCS15" s="106"/>
      <c r="GCT15" s="110"/>
      <c r="GCU15" s="105"/>
      <c r="GCV15" s="105"/>
      <c r="GDG15" s="97"/>
      <c r="GDM15" s="100"/>
      <c r="GDQ15" s="97"/>
      <c r="GED15" s="97"/>
      <c r="GFI15" s="108"/>
      <c r="GFJ15" s="109"/>
      <c r="GFK15" s="105"/>
      <c r="GFL15" s="110"/>
      <c r="GFM15" s="106"/>
      <c r="GFN15" s="110"/>
      <c r="GFO15" s="105"/>
      <c r="GFP15" s="105"/>
      <c r="GGA15" s="97"/>
      <c r="GGG15" s="100"/>
      <c r="GGK15" s="97"/>
      <c r="GGX15" s="97"/>
      <c r="GIC15" s="108"/>
      <c r="GID15" s="109"/>
      <c r="GIE15" s="105"/>
      <c r="GIF15" s="110"/>
      <c r="GIG15" s="106"/>
      <c r="GIH15" s="110"/>
      <c r="GII15" s="105"/>
      <c r="GIJ15" s="105"/>
      <c r="GIU15" s="97"/>
      <c r="GJA15" s="100"/>
      <c r="GJE15" s="97"/>
      <c r="GJR15" s="97"/>
      <c r="GKW15" s="108"/>
      <c r="GKX15" s="109"/>
      <c r="GKY15" s="105"/>
      <c r="GKZ15" s="110"/>
      <c r="GLA15" s="106"/>
      <c r="GLB15" s="110"/>
      <c r="GLC15" s="105"/>
      <c r="GLD15" s="105"/>
      <c r="GLO15" s="97"/>
      <c r="GLU15" s="100"/>
      <c r="GLY15" s="97"/>
      <c r="GML15" s="97"/>
      <c r="GNQ15" s="108"/>
      <c r="GNR15" s="109"/>
      <c r="GNS15" s="105"/>
      <c r="GNT15" s="110"/>
      <c r="GNU15" s="106"/>
      <c r="GNV15" s="110"/>
      <c r="GNW15" s="105"/>
      <c r="GNX15" s="105"/>
      <c r="GOI15" s="97"/>
      <c r="GOO15" s="100"/>
      <c r="GOS15" s="97"/>
      <c r="GPF15" s="97"/>
      <c r="GQK15" s="108"/>
      <c r="GQL15" s="109"/>
      <c r="GQM15" s="105"/>
      <c r="GQN15" s="110"/>
      <c r="GQO15" s="106"/>
      <c r="GQP15" s="110"/>
      <c r="GQQ15" s="105"/>
      <c r="GQR15" s="105"/>
      <c r="GRC15" s="97"/>
      <c r="GRI15" s="100"/>
      <c r="GRM15" s="97"/>
      <c r="GRZ15" s="97"/>
      <c r="GTE15" s="108"/>
      <c r="GTF15" s="109"/>
      <c r="GTG15" s="105"/>
      <c r="GTH15" s="110"/>
      <c r="GTI15" s="106"/>
      <c r="GTJ15" s="110"/>
      <c r="GTK15" s="105"/>
      <c r="GTL15" s="105"/>
      <c r="GTW15" s="97"/>
      <c r="GUC15" s="100"/>
      <c r="GUG15" s="97"/>
      <c r="GUT15" s="97"/>
      <c r="GVY15" s="108"/>
      <c r="GVZ15" s="109"/>
      <c r="GWA15" s="105"/>
      <c r="GWB15" s="110"/>
      <c r="GWC15" s="106"/>
      <c r="GWD15" s="110"/>
      <c r="GWE15" s="105"/>
      <c r="GWF15" s="105"/>
      <c r="GWQ15" s="97"/>
      <c r="GWW15" s="100"/>
      <c r="GXA15" s="97"/>
      <c r="GXN15" s="97"/>
      <c r="GYS15" s="108"/>
      <c r="GYT15" s="109"/>
      <c r="GYU15" s="105"/>
      <c r="GYV15" s="110"/>
      <c r="GYW15" s="106"/>
      <c r="GYX15" s="110"/>
      <c r="GYY15" s="105"/>
      <c r="GYZ15" s="105"/>
      <c r="GZK15" s="97"/>
      <c r="GZQ15" s="100"/>
      <c r="GZU15" s="97"/>
      <c r="HAH15" s="97"/>
      <c r="HBM15" s="108"/>
      <c r="HBN15" s="109"/>
      <c r="HBO15" s="105"/>
      <c r="HBP15" s="110"/>
      <c r="HBQ15" s="106"/>
      <c r="HBR15" s="110"/>
      <c r="HBS15" s="105"/>
      <c r="HBT15" s="105"/>
      <c r="HCE15" s="97"/>
      <c r="HCK15" s="100"/>
      <c r="HCO15" s="97"/>
      <c r="HDB15" s="97"/>
      <c r="HEG15" s="108"/>
      <c r="HEH15" s="109"/>
      <c r="HEI15" s="105"/>
      <c r="HEJ15" s="110"/>
      <c r="HEK15" s="106"/>
      <c r="HEL15" s="110"/>
      <c r="HEM15" s="105"/>
      <c r="HEN15" s="105"/>
      <c r="HEY15" s="97"/>
      <c r="HFE15" s="100"/>
      <c r="HFI15" s="97"/>
      <c r="HFV15" s="97"/>
      <c r="HHA15" s="108"/>
      <c r="HHB15" s="109"/>
      <c r="HHC15" s="105"/>
      <c r="HHD15" s="110"/>
      <c r="HHE15" s="106"/>
      <c r="HHF15" s="110"/>
      <c r="HHG15" s="105"/>
      <c r="HHH15" s="105"/>
      <c r="HHS15" s="97"/>
      <c r="HHY15" s="100"/>
      <c r="HIC15" s="97"/>
      <c r="HIP15" s="97"/>
      <c r="HJU15" s="108"/>
      <c r="HJV15" s="109"/>
      <c r="HJW15" s="105"/>
      <c r="HJX15" s="110"/>
      <c r="HJY15" s="106"/>
      <c r="HJZ15" s="110"/>
      <c r="HKA15" s="105"/>
      <c r="HKB15" s="105"/>
      <c r="HKM15" s="97"/>
      <c r="HKS15" s="100"/>
      <c r="HKW15" s="97"/>
      <c r="HLJ15" s="97"/>
      <c r="HMO15" s="108"/>
      <c r="HMP15" s="109"/>
      <c r="HMQ15" s="105"/>
      <c r="HMR15" s="110"/>
      <c r="HMS15" s="106"/>
      <c r="HMT15" s="110"/>
      <c r="HMU15" s="105"/>
      <c r="HMV15" s="105"/>
      <c r="HNG15" s="97"/>
      <c r="HNM15" s="100"/>
      <c r="HNQ15" s="97"/>
      <c r="HOD15" s="97"/>
      <c r="HPI15" s="108"/>
      <c r="HPJ15" s="109"/>
      <c r="HPK15" s="105"/>
      <c r="HPL15" s="110"/>
      <c r="HPM15" s="106"/>
      <c r="HPN15" s="110"/>
      <c r="HPO15" s="105"/>
      <c r="HPP15" s="105"/>
      <c r="HQA15" s="97"/>
      <c r="HQG15" s="100"/>
      <c r="HQK15" s="97"/>
      <c r="HQX15" s="97"/>
      <c r="HSC15" s="108"/>
      <c r="HSD15" s="109"/>
      <c r="HSE15" s="105"/>
      <c r="HSF15" s="110"/>
      <c r="HSG15" s="106"/>
      <c r="HSH15" s="110"/>
      <c r="HSI15" s="105"/>
      <c r="HSJ15" s="105"/>
      <c r="HSU15" s="97"/>
      <c r="HTA15" s="100"/>
      <c r="HTE15" s="97"/>
      <c r="HTR15" s="97"/>
      <c r="HUW15" s="108"/>
      <c r="HUX15" s="109"/>
      <c r="HUY15" s="105"/>
      <c r="HUZ15" s="110"/>
      <c r="HVA15" s="106"/>
      <c r="HVB15" s="110"/>
      <c r="HVC15" s="105"/>
      <c r="HVD15" s="105"/>
      <c r="HVO15" s="97"/>
      <c r="HVU15" s="100"/>
      <c r="HVY15" s="97"/>
      <c r="HWL15" s="97"/>
      <c r="HXQ15" s="108"/>
      <c r="HXR15" s="109"/>
      <c r="HXS15" s="105"/>
      <c r="HXT15" s="110"/>
      <c r="HXU15" s="106"/>
      <c r="HXV15" s="110"/>
      <c r="HXW15" s="105"/>
      <c r="HXX15" s="105"/>
      <c r="HYI15" s="97"/>
      <c r="HYO15" s="100"/>
      <c r="HYS15" s="97"/>
      <c r="HZF15" s="97"/>
      <c r="IAK15" s="108"/>
      <c r="IAL15" s="109"/>
      <c r="IAM15" s="105"/>
      <c r="IAN15" s="110"/>
      <c r="IAO15" s="106"/>
      <c r="IAP15" s="110"/>
      <c r="IAQ15" s="105"/>
      <c r="IAR15" s="105"/>
      <c r="IBC15" s="97"/>
      <c r="IBI15" s="100"/>
      <c r="IBM15" s="97"/>
      <c r="IBZ15" s="97"/>
      <c r="IDE15" s="108"/>
      <c r="IDF15" s="109"/>
      <c r="IDG15" s="105"/>
      <c r="IDH15" s="110"/>
      <c r="IDI15" s="106"/>
      <c r="IDJ15" s="110"/>
      <c r="IDK15" s="105"/>
      <c r="IDL15" s="105"/>
      <c r="IDW15" s="97"/>
      <c r="IEC15" s="100"/>
      <c r="IEG15" s="97"/>
      <c r="IET15" s="97"/>
      <c r="IFY15" s="108"/>
      <c r="IFZ15" s="109"/>
      <c r="IGA15" s="105"/>
      <c r="IGB15" s="110"/>
      <c r="IGC15" s="106"/>
      <c r="IGD15" s="110"/>
      <c r="IGE15" s="105"/>
      <c r="IGF15" s="105"/>
      <c r="IGQ15" s="97"/>
      <c r="IGW15" s="100"/>
      <c r="IHA15" s="97"/>
      <c r="IHN15" s="97"/>
      <c r="IIS15" s="108"/>
      <c r="IIT15" s="109"/>
      <c r="IIU15" s="105"/>
      <c r="IIV15" s="110"/>
      <c r="IIW15" s="106"/>
      <c r="IIX15" s="110"/>
      <c r="IIY15" s="105"/>
      <c r="IIZ15" s="105"/>
      <c r="IJK15" s="97"/>
      <c r="IJQ15" s="100"/>
      <c r="IJU15" s="97"/>
      <c r="IKH15" s="97"/>
      <c r="ILM15" s="108"/>
      <c r="ILN15" s="109"/>
      <c r="ILO15" s="105"/>
      <c r="ILP15" s="110"/>
      <c r="ILQ15" s="106"/>
      <c r="ILR15" s="110"/>
      <c r="ILS15" s="105"/>
      <c r="ILT15" s="105"/>
      <c r="IME15" s="97"/>
      <c r="IMK15" s="100"/>
      <c r="IMO15" s="97"/>
      <c r="INB15" s="97"/>
      <c r="IOG15" s="108"/>
      <c r="IOH15" s="109"/>
      <c r="IOI15" s="105"/>
      <c r="IOJ15" s="110"/>
      <c r="IOK15" s="106"/>
      <c r="IOL15" s="110"/>
      <c r="IOM15" s="105"/>
      <c r="ION15" s="105"/>
      <c r="IOY15" s="97"/>
      <c r="IPE15" s="100"/>
      <c r="IPI15" s="97"/>
      <c r="IPV15" s="97"/>
      <c r="IRA15" s="108"/>
      <c r="IRB15" s="109"/>
      <c r="IRC15" s="105"/>
      <c r="IRD15" s="110"/>
      <c r="IRE15" s="106"/>
      <c r="IRF15" s="110"/>
      <c r="IRG15" s="105"/>
      <c r="IRH15" s="105"/>
      <c r="IRS15" s="97"/>
      <c r="IRY15" s="100"/>
      <c r="ISC15" s="97"/>
      <c r="ISP15" s="97"/>
      <c r="ITU15" s="108"/>
      <c r="ITV15" s="109"/>
      <c r="ITW15" s="105"/>
      <c r="ITX15" s="110"/>
      <c r="ITY15" s="106"/>
      <c r="ITZ15" s="110"/>
      <c r="IUA15" s="105"/>
      <c r="IUB15" s="105"/>
      <c r="IUM15" s="97"/>
      <c r="IUS15" s="100"/>
      <c r="IUW15" s="97"/>
      <c r="IVJ15" s="97"/>
      <c r="IWO15" s="108"/>
      <c r="IWP15" s="109"/>
      <c r="IWQ15" s="105"/>
      <c r="IWR15" s="110"/>
      <c r="IWS15" s="106"/>
      <c r="IWT15" s="110"/>
      <c r="IWU15" s="105"/>
      <c r="IWV15" s="105"/>
      <c r="IXG15" s="97"/>
      <c r="IXM15" s="100"/>
      <c r="IXQ15" s="97"/>
      <c r="IYD15" s="97"/>
      <c r="IZI15" s="108"/>
      <c r="IZJ15" s="109"/>
      <c r="IZK15" s="105"/>
      <c r="IZL15" s="110"/>
      <c r="IZM15" s="106"/>
      <c r="IZN15" s="110"/>
      <c r="IZO15" s="105"/>
      <c r="IZP15" s="105"/>
      <c r="JAA15" s="97"/>
      <c r="JAG15" s="100"/>
      <c r="JAK15" s="97"/>
      <c r="JAX15" s="97"/>
      <c r="JCC15" s="108"/>
      <c r="JCD15" s="109"/>
      <c r="JCE15" s="105"/>
      <c r="JCF15" s="110"/>
      <c r="JCG15" s="106"/>
      <c r="JCH15" s="110"/>
      <c r="JCI15" s="105"/>
      <c r="JCJ15" s="105"/>
      <c r="JCU15" s="97"/>
      <c r="JDA15" s="100"/>
      <c r="JDE15" s="97"/>
      <c r="JDR15" s="97"/>
      <c r="JEW15" s="108"/>
      <c r="JEX15" s="109"/>
      <c r="JEY15" s="105"/>
      <c r="JEZ15" s="110"/>
      <c r="JFA15" s="106"/>
      <c r="JFB15" s="110"/>
      <c r="JFC15" s="105"/>
      <c r="JFD15" s="105"/>
      <c r="JFO15" s="97"/>
      <c r="JFU15" s="100"/>
      <c r="JFY15" s="97"/>
      <c r="JGL15" s="97"/>
      <c r="JHQ15" s="108"/>
      <c r="JHR15" s="109"/>
      <c r="JHS15" s="105"/>
      <c r="JHT15" s="110"/>
      <c r="JHU15" s="106"/>
      <c r="JHV15" s="110"/>
      <c r="JHW15" s="105"/>
      <c r="JHX15" s="105"/>
      <c r="JII15" s="97"/>
      <c r="JIO15" s="100"/>
      <c r="JIS15" s="97"/>
      <c r="JJF15" s="97"/>
      <c r="JKK15" s="108"/>
      <c r="JKL15" s="109"/>
      <c r="JKM15" s="105"/>
      <c r="JKN15" s="110"/>
      <c r="JKO15" s="106"/>
      <c r="JKP15" s="110"/>
      <c r="JKQ15" s="105"/>
      <c r="JKR15" s="105"/>
      <c r="JLC15" s="97"/>
      <c r="JLI15" s="100"/>
      <c r="JLM15" s="97"/>
      <c r="JLZ15" s="97"/>
      <c r="JNE15" s="108"/>
      <c r="JNF15" s="109"/>
      <c r="JNG15" s="105"/>
      <c r="JNH15" s="110"/>
      <c r="JNI15" s="106"/>
      <c r="JNJ15" s="110"/>
      <c r="JNK15" s="105"/>
      <c r="JNL15" s="105"/>
      <c r="JNW15" s="97"/>
      <c r="JOC15" s="100"/>
      <c r="JOG15" s="97"/>
      <c r="JOT15" s="97"/>
      <c r="JPY15" s="108"/>
      <c r="JPZ15" s="109"/>
      <c r="JQA15" s="105"/>
      <c r="JQB15" s="110"/>
      <c r="JQC15" s="106"/>
      <c r="JQD15" s="110"/>
      <c r="JQE15" s="105"/>
      <c r="JQF15" s="105"/>
      <c r="JQQ15" s="97"/>
      <c r="JQW15" s="100"/>
      <c r="JRA15" s="97"/>
      <c r="JRN15" s="97"/>
      <c r="JSS15" s="108"/>
      <c r="JST15" s="109" t="str">
        <f t="shared" ref="JST15:JST37" si="112">B15</f>
        <v>Honduras</v>
      </c>
      <c r="JSU15" s="105"/>
      <c r="JSV15" s="110">
        <f>'All Players'!J11</f>
        <v>0</v>
      </c>
      <c r="JSW15" s="106" t="s">
        <v>2</v>
      </c>
      <c r="JSX15" s="110">
        <f>'All Players'!L11</f>
        <v>0</v>
      </c>
      <c r="JSY15" s="105"/>
      <c r="JSZ15" s="109" t="str">
        <f t="shared" ref="JSZ15:JSZ37" si="113">H15</f>
        <v>Algeria</v>
      </c>
      <c r="JTK15" s="97"/>
      <c r="JTQ15" s="100"/>
      <c r="JTU15" s="97"/>
      <c r="JUH15" s="97"/>
      <c r="JUQ15" s="96">
        <v>12</v>
      </c>
      <c r="JUR15" s="96" t="str">
        <f>IF(AND('Dummy Table1'!JSV25&lt;&gt;"",'Dummy Table1'!JSX25&lt;&gt;""),IF('Dummy Table1'!JSV25&gt;'Dummy Table1'!JSX25,'Dummy Table1'!JST25,""),"")</f>
        <v/>
      </c>
      <c r="JUS15" s="96" t="str">
        <f>IF(AND('Dummy Table1'!JSV25&lt;&gt;"",'Dummy Table1'!JSX25&lt;&gt;""),IF('Dummy Table1'!JSV25='Dummy Table1'!JSX25,'Dummy Table1'!JST25,""),"")</f>
        <v>Fiji</v>
      </c>
      <c r="JUT15" s="96" t="str">
        <f>IF(AND('Dummy Table1'!JSV25&lt;&gt;"",'Dummy Table1'!JSX25&lt;&gt;""),IF('Dummy Table1'!JSV25&gt;'Dummy Table1'!JSX25,'Dummy Table1'!JSZ25,""),"")</f>
        <v/>
      </c>
      <c r="JUU15" s="96">
        <f>IF(AND('Dummy Table1'!JSV25&lt;&gt;"",'Dummy Table1'!JSX25&lt;&gt;""),'Dummy Table1'!JSV25,0)</f>
        <v>0</v>
      </c>
      <c r="JUV15" s="96" t="str">
        <f>IF(AND('Dummy Table1'!JSV25&lt;&gt;"",'Dummy Table1'!JSX25&lt;&gt;""),IF('Dummy Table1'!JSV25&lt;'Dummy Table1'!JSX25,'Dummy Table1'!JSZ25,""),"")</f>
        <v/>
      </c>
      <c r="JUW15" s="96" t="str">
        <f>IF(AND('Dummy Table1'!JSV25&lt;&gt;"",'Dummy Table1'!JSX25&lt;&gt;""),IF('Dummy Table1'!JSV25='Dummy Table1'!JSX25,'Dummy Table1'!JSZ25,""),"")</f>
        <v>Mexico</v>
      </c>
      <c r="JUX15" s="96" t="str">
        <f>IF(AND('Dummy Table1'!JSV25&lt;&gt;"",'Dummy Table1'!JSX25&lt;&gt;""),IF('Dummy Table1'!JSV25&lt;'Dummy Table1'!JSX25,'Dummy Table1'!JST25,""),"")</f>
        <v/>
      </c>
      <c r="JUY15" s="96">
        <f>IF(AND('Dummy Table1'!JSV25&lt;&gt;"",'Dummy Table1'!JSX25&lt;&gt;""),'Dummy Table1'!JSX25,0)</f>
        <v>0</v>
      </c>
      <c r="JUZ15" s="96">
        <v>1</v>
      </c>
      <c r="JVA15" s="96" t="str">
        <f t="shared" si="43"/>
        <v/>
      </c>
      <c r="JVB15" s="96" t="str">
        <f t="shared" si="44"/>
        <v>Fiji</v>
      </c>
      <c r="JVC15" s="96" t="str">
        <f t="shared" si="45"/>
        <v/>
      </c>
      <c r="JVD15" s="96" t="str">
        <f t="shared" si="46"/>
        <v/>
      </c>
      <c r="JVE15" s="96" t="str">
        <f t="shared" si="47"/>
        <v>Mexico</v>
      </c>
      <c r="JVF15" s="96" t="str">
        <f t="shared" si="48"/>
        <v/>
      </c>
      <c r="JVG15" s="96">
        <v>13</v>
      </c>
      <c r="JVH15" s="96" t="str">
        <f>'Dummy Table1'!JST26</f>
        <v>Argentina</v>
      </c>
      <c r="JVI15" s="96">
        <f>IF(AND('Dummy Table1'!JSV26&lt;&gt;"",'Dummy Table1'!JSX26&lt;&gt;""),'Dummy Table1'!JSV26,"")</f>
        <v>0</v>
      </c>
      <c r="JVJ15" s="96">
        <f>IF(AND('Dummy Table1'!JSX26&lt;&gt;"",'Dummy Table1'!JSV26&lt;&gt;""),'Dummy Table1'!JSX26,"")</f>
        <v>0</v>
      </c>
      <c r="JVK15" s="96" t="str">
        <f>'Dummy Table1'!JSZ26</f>
        <v>Algeria</v>
      </c>
    </row>
    <row r="16" spans="1:5120 5123:8131" x14ac:dyDescent="0.2">
      <c r="A16" s="108"/>
      <c r="B16" s="109" t="str">
        <f>'All Players'!H12</f>
        <v>Brazil</v>
      </c>
      <c r="C16" s="105"/>
      <c r="D16" s="110" t="str">
        <f>IF('All Players'!W12&lt;&gt;"",'All Players'!W12,"")</f>
        <v/>
      </c>
      <c r="E16" s="106" t="s">
        <v>2</v>
      </c>
      <c r="F16" s="110" t="str">
        <f>IF('All Players'!Y12&lt;&gt;"",'All Players'!Y12,"")</f>
        <v/>
      </c>
      <c r="G16" s="105"/>
      <c r="H16" s="105" t="str">
        <f>'All Players'!N12</f>
        <v>South Africa</v>
      </c>
      <c r="S16" s="97"/>
      <c r="Y16" s="100"/>
      <c r="AC16" s="97"/>
      <c r="AP16" s="97"/>
      <c r="AY16" s="96">
        <v>13</v>
      </c>
      <c r="AZ16" s="96" t="str">
        <f>IF(AND('Dummy Table1'!D26&lt;&gt;"",'Dummy Table1'!F26&lt;&gt;""),IF('Dummy Table1'!D26&gt;'Dummy Table1'!F26,'Dummy Table1'!B26,""),"")</f>
        <v/>
      </c>
      <c r="BA16" s="96" t="str">
        <f>IF(AND('Dummy Table1'!D26&lt;&gt;"",'Dummy Table1'!F26&lt;&gt;""),IF('Dummy Table1'!D26='Dummy Table1'!F26,'Dummy Table1'!B26,""),"")</f>
        <v/>
      </c>
      <c r="BB16" s="96" t="str">
        <f>IF(AND('Dummy Table1'!D26&lt;&gt;"",'Dummy Table1'!F26&lt;&gt;""),IF('Dummy Table1'!D26&gt;'Dummy Table1'!F26,'Dummy Table1'!H26,""),"")</f>
        <v/>
      </c>
      <c r="BC16" s="96">
        <f>IF(AND('Dummy Table1'!D26&lt;&gt;"",'Dummy Table1'!F26&lt;&gt;""),'Dummy Table1'!D26,0)</f>
        <v>0</v>
      </c>
      <c r="BD16" s="96" t="str">
        <f>IF(AND('Dummy Table1'!D26&lt;&gt;"",'Dummy Table1'!F26&lt;&gt;""),IF('Dummy Table1'!D26&lt;'Dummy Table1'!F26,'Dummy Table1'!H26,""),"")</f>
        <v/>
      </c>
      <c r="BE16" s="96" t="str">
        <f>IF(AND('Dummy Table1'!D26&lt;&gt;"",'Dummy Table1'!F26&lt;&gt;""),IF('Dummy Table1'!D26='Dummy Table1'!F26,'Dummy Table1'!H26,""),"")</f>
        <v/>
      </c>
      <c r="BF16" s="96" t="str">
        <f>IF(AND('Dummy Table1'!D26&lt;&gt;"",'Dummy Table1'!F26&lt;&gt;""),IF('Dummy Table1'!D26&lt;'Dummy Table1'!F26,'Dummy Table1'!B26,""),"")</f>
        <v/>
      </c>
      <c r="BG16" s="96">
        <f>IF(AND('Dummy Table1'!D26&lt;&gt;"",'Dummy Table1'!F26&lt;&gt;""),'Dummy Table1'!F26,0)</f>
        <v>0</v>
      </c>
      <c r="BH16" s="96">
        <v>1</v>
      </c>
      <c r="BI16" s="96" t="str">
        <f t="shared" si="1"/>
        <v/>
      </c>
      <c r="BJ16" s="96" t="str">
        <f t="shared" si="2"/>
        <v/>
      </c>
      <c r="BK16" s="96" t="str">
        <f t="shared" si="3"/>
        <v/>
      </c>
      <c r="BL16" s="96" t="str">
        <f t="shared" si="4"/>
        <v/>
      </c>
      <c r="BM16" s="96" t="str">
        <f t="shared" si="5"/>
        <v/>
      </c>
      <c r="BN16" s="96" t="str">
        <f t="shared" si="6"/>
        <v/>
      </c>
      <c r="BO16" s="96">
        <v>14</v>
      </c>
      <c r="BP16" s="96" t="str">
        <f>'Dummy Table1'!B27</f>
        <v>Denmark</v>
      </c>
      <c r="BQ16" s="96" t="str">
        <f>IF(AND('Dummy Table1'!D27&lt;&gt;"",'Dummy Table1'!F27&lt;&gt;""),'Dummy Table1'!D27,"")</f>
        <v/>
      </c>
      <c r="BR16" s="96" t="str">
        <f>IF(AND('Dummy Table1'!F27&lt;&gt;"",'Dummy Table1'!D27&lt;&gt;""),'Dummy Table1'!F27,"")</f>
        <v/>
      </c>
      <c r="BS16" s="96" t="str">
        <f>'Dummy Table1'!H27</f>
        <v>South Africa</v>
      </c>
      <c r="BU16" s="108"/>
      <c r="BV16" s="109"/>
      <c r="BW16" s="105"/>
      <c r="BX16" s="110"/>
      <c r="BY16" s="106"/>
      <c r="BZ16" s="110"/>
      <c r="CA16" s="105"/>
      <c r="CB16" s="105"/>
      <c r="CM16" s="97"/>
      <c r="CS16" s="100"/>
      <c r="CW16" s="97"/>
      <c r="DJ16" s="97"/>
      <c r="EO16" s="108"/>
      <c r="EP16" s="109"/>
      <c r="EQ16" s="105"/>
      <c r="ER16" s="110"/>
      <c r="ES16" s="106"/>
      <c r="ET16" s="110"/>
      <c r="EU16" s="105"/>
      <c r="EV16" s="105"/>
      <c r="FG16" s="97"/>
      <c r="FM16" s="100"/>
      <c r="FQ16" s="97"/>
      <c r="GD16" s="97"/>
      <c r="HI16" s="108"/>
      <c r="HJ16" s="109"/>
      <c r="HK16" s="105"/>
      <c r="HL16" s="110"/>
      <c r="HM16" s="106"/>
      <c r="HN16" s="110"/>
      <c r="HO16" s="105"/>
      <c r="HP16" s="105"/>
      <c r="IA16" s="97"/>
      <c r="IG16" s="100"/>
      <c r="IK16" s="97"/>
      <c r="IX16" s="97"/>
      <c r="KC16" s="108"/>
      <c r="KD16" s="109"/>
      <c r="KE16" s="105"/>
      <c r="KF16" s="110"/>
      <c r="KG16" s="106"/>
      <c r="KH16" s="110"/>
      <c r="KI16" s="105"/>
      <c r="KJ16" s="105"/>
      <c r="KU16" s="97"/>
      <c r="LA16" s="100"/>
      <c r="LE16" s="97"/>
      <c r="LR16" s="97"/>
      <c r="MW16" s="108"/>
      <c r="MX16" s="109"/>
      <c r="MY16" s="105"/>
      <c r="MZ16" s="110"/>
      <c r="NA16" s="106"/>
      <c r="NB16" s="110"/>
      <c r="NC16" s="105"/>
      <c r="ND16" s="105"/>
      <c r="NO16" s="97"/>
      <c r="NU16" s="100"/>
      <c r="NY16" s="97"/>
      <c r="OL16" s="97"/>
      <c r="PQ16" s="108"/>
      <c r="PR16" s="109"/>
      <c r="PS16" s="105"/>
      <c r="PT16" s="110"/>
      <c r="PU16" s="106"/>
      <c r="PV16" s="110"/>
      <c r="PW16" s="105"/>
      <c r="PX16" s="105"/>
      <c r="QI16" s="97"/>
      <c r="QO16" s="100"/>
      <c r="QS16" s="97"/>
      <c r="RF16" s="97"/>
      <c r="SK16" s="108"/>
      <c r="SL16" s="109"/>
      <c r="SM16" s="105"/>
      <c r="SN16" s="110"/>
      <c r="SO16" s="106"/>
      <c r="SP16" s="110"/>
      <c r="SQ16" s="105"/>
      <c r="SR16" s="105"/>
      <c r="TC16" s="97"/>
      <c r="TI16" s="100"/>
      <c r="TM16" s="97"/>
      <c r="TZ16" s="97"/>
      <c r="VE16" s="108"/>
      <c r="VF16" s="109"/>
      <c r="VG16" s="105"/>
      <c r="VH16" s="110"/>
      <c r="VI16" s="106"/>
      <c r="VJ16" s="110"/>
      <c r="VK16" s="105"/>
      <c r="VL16" s="105"/>
      <c r="VW16" s="97"/>
      <c r="WC16" s="100"/>
      <c r="WG16" s="97"/>
      <c r="WT16" s="97"/>
      <c r="XY16" s="108"/>
      <c r="XZ16" s="109"/>
      <c r="YA16" s="105"/>
      <c r="YB16" s="110"/>
      <c r="YC16" s="106"/>
      <c r="YD16" s="110"/>
      <c r="YE16" s="105"/>
      <c r="YF16" s="105"/>
      <c r="YQ16" s="97"/>
      <c r="YW16" s="100"/>
      <c r="ZA16" s="97"/>
      <c r="ZN16" s="97"/>
      <c r="AAS16" s="108"/>
      <c r="AAT16" s="109"/>
      <c r="AAU16" s="105"/>
      <c r="AAV16" s="110"/>
      <c r="AAW16" s="106"/>
      <c r="AAX16" s="110"/>
      <c r="AAY16" s="105"/>
      <c r="AAZ16" s="105"/>
      <c r="ABK16" s="97"/>
      <c r="ABQ16" s="100"/>
      <c r="ABU16" s="97"/>
      <c r="ACH16" s="97"/>
      <c r="ADM16" s="108"/>
      <c r="ADN16" s="109"/>
      <c r="ADO16" s="105"/>
      <c r="ADP16" s="110"/>
      <c r="ADQ16" s="106"/>
      <c r="ADR16" s="110"/>
      <c r="ADS16" s="105"/>
      <c r="ADT16" s="105"/>
      <c r="AEE16" s="97"/>
      <c r="AEK16" s="100"/>
      <c r="AEO16" s="97"/>
      <c r="AFB16" s="97"/>
      <c r="AGG16" s="108"/>
      <c r="AGH16" s="109"/>
      <c r="AGI16" s="105"/>
      <c r="AGJ16" s="110"/>
      <c r="AGK16" s="106"/>
      <c r="AGL16" s="110"/>
      <c r="AGM16" s="105"/>
      <c r="AGN16" s="105"/>
      <c r="AGY16" s="97"/>
      <c r="AHE16" s="100"/>
      <c r="AHI16" s="97"/>
      <c r="AHV16" s="97"/>
      <c r="AJA16" s="108"/>
      <c r="AJB16" s="109"/>
      <c r="AJC16" s="105"/>
      <c r="AJD16" s="110"/>
      <c r="AJE16" s="106"/>
      <c r="AJF16" s="110"/>
      <c r="AJG16" s="105"/>
      <c r="AJH16" s="105"/>
      <c r="AJS16" s="97"/>
      <c r="AJY16" s="100"/>
      <c r="AKC16" s="97"/>
      <c r="AKP16" s="97"/>
      <c r="ALU16" s="108"/>
      <c r="ALV16" s="109"/>
      <c r="ALW16" s="105"/>
      <c r="ALX16" s="110"/>
      <c r="ALY16" s="106"/>
      <c r="ALZ16" s="110"/>
      <c r="AMA16" s="105"/>
      <c r="AMB16" s="105"/>
      <c r="AMM16" s="97"/>
      <c r="AMS16" s="100"/>
      <c r="AMW16" s="97"/>
      <c r="ANJ16" s="97"/>
      <c r="AOO16" s="108"/>
      <c r="AOP16" s="109"/>
      <c r="AOQ16" s="105"/>
      <c r="AOR16" s="110"/>
      <c r="AOS16" s="106"/>
      <c r="AOT16" s="110"/>
      <c r="AOU16" s="105"/>
      <c r="AOV16" s="105"/>
      <c r="APG16" s="97"/>
      <c r="APM16" s="100"/>
      <c r="APQ16" s="97"/>
      <c r="AQD16" s="97"/>
      <c r="ARI16" s="108"/>
      <c r="ARJ16" s="109"/>
      <c r="ARK16" s="105"/>
      <c r="ARL16" s="110"/>
      <c r="ARM16" s="106"/>
      <c r="ARN16" s="110"/>
      <c r="ARO16" s="105"/>
      <c r="ARP16" s="105"/>
      <c r="ASA16" s="97"/>
      <c r="ASG16" s="100"/>
      <c r="ASK16" s="97"/>
      <c r="ASX16" s="97"/>
      <c r="AUC16" s="108"/>
      <c r="AUD16" s="109"/>
      <c r="AUE16" s="105"/>
      <c r="AUF16" s="110"/>
      <c r="AUG16" s="106"/>
      <c r="AUH16" s="110"/>
      <c r="AUI16" s="105"/>
      <c r="AUJ16" s="105"/>
      <c r="AUU16" s="97"/>
      <c r="AVA16" s="100"/>
      <c r="AVE16" s="97"/>
      <c r="AVR16" s="97"/>
      <c r="AWW16" s="108"/>
      <c r="AWX16" s="109"/>
      <c r="AWY16" s="105"/>
      <c r="AWZ16" s="110"/>
      <c r="AXA16" s="106"/>
      <c r="AXB16" s="110"/>
      <c r="AXC16" s="105"/>
      <c r="AXD16" s="105"/>
      <c r="AXO16" s="97"/>
      <c r="AXU16" s="100"/>
      <c r="AXY16" s="97"/>
      <c r="AYL16" s="97"/>
      <c r="AZQ16" s="108"/>
      <c r="AZR16" s="109"/>
      <c r="AZS16" s="105"/>
      <c r="AZT16" s="110"/>
      <c r="AZU16" s="106"/>
      <c r="AZV16" s="110"/>
      <c r="AZW16" s="105"/>
      <c r="AZX16" s="105"/>
      <c r="BAI16" s="97"/>
      <c r="BAO16" s="100"/>
      <c r="BAS16" s="97"/>
      <c r="BBF16" s="97"/>
      <c r="BCK16" s="108"/>
      <c r="BCL16" s="109"/>
      <c r="BCM16" s="105"/>
      <c r="BCN16" s="110"/>
      <c r="BCO16" s="106"/>
      <c r="BCP16" s="110"/>
      <c r="BCQ16" s="105"/>
      <c r="BCR16" s="105"/>
      <c r="BDC16" s="97"/>
      <c r="BDI16" s="100"/>
      <c r="BDM16" s="97"/>
      <c r="BDZ16" s="97"/>
      <c r="BFE16" s="108"/>
      <c r="BFF16" s="109"/>
      <c r="BFG16" s="105"/>
      <c r="BFH16" s="110"/>
      <c r="BFI16" s="106"/>
      <c r="BFJ16" s="110"/>
      <c r="BFK16" s="105"/>
      <c r="BFL16" s="105"/>
      <c r="BFW16" s="97"/>
      <c r="BGC16" s="100"/>
      <c r="BGG16" s="97"/>
      <c r="BGT16" s="97"/>
      <c r="BHY16" s="108"/>
      <c r="BHZ16" s="109"/>
      <c r="BIA16" s="105"/>
      <c r="BIB16" s="110"/>
      <c r="BIC16" s="106"/>
      <c r="BID16" s="110"/>
      <c r="BIE16" s="105"/>
      <c r="BIF16" s="105"/>
      <c r="BIQ16" s="97"/>
      <c r="BIW16" s="100"/>
      <c r="BJA16" s="97"/>
      <c r="BJN16" s="97"/>
      <c r="BKS16" s="108"/>
      <c r="BKT16" s="109"/>
      <c r="BKU16" s="105"/>
      <c r="BKV16" s="110"/>
      <c r="BKW16" s="106"/>
      <c r="BKX16" s="110"/>
      <c r="BKY16" s="105"/>
      <c r="BKZ16" s="105"/>
      <c r="BLK16" s="97"/>
      <c r="BLQ16" s="100"/>
      <c r="BLU16" s="97"/>
      <c r="BMH16" s="97"/>
      <c r="BNM16" s="108"/>
      <c r="BNN16" s="109"/>
      <c r="BNO16" s="105"/>
      <c r="BNP16" s="110"/>
      <c r="BNQ16" s="106"/>
      <c r="BNR16" s="110"/>
      <c r="BNS16" s="105"/>
      <c r="BNT16" s="105"/>
      <c r="BOE16" s="97"/>
      <c r="BOK16" s="100"/>
      <c r="BOO16" s="97"/>
      <c r="BPB16" s="97"/>
      <c r="BQG16" s="108"/>
      <c r="BQH16" s="109"/>
      <c r="BQI16" s="105"/>
      <c r="BQJ16" s="110"/>
      <c r="BQK16" s="106"/>
      <c r="BQL16" s="110"/>
      <c r="BQM16" s="105"/>
      <c r="BQN16" s="105"/>
      <c r="BQY16" s="97"/>
      <c r="BRE16" s="100"/>
      <c r="BRI16" s="97"/>
      <c r="BRV16" s="97"/>
      <c r="BTA16" s="108"/>
      <c r="BTB16" s="109"/>
      <c r="BTC16" s="105"/>
      <c r="BTD16" s="110"/>
      <c r="BTE16" s="106"/>
      <c r="BTF16" s="110"/>
      <c r="BTG16" s="105"/>
      <c r="BTH16" s="105"/>
      <c r="BTS16" s="97"/>
      <c r="BTY16" s="100"/>
      <c r="BUC16" s="97"/>
      <c r="BUP16" s="97"/>
      <c r="BVU16" s="108"/>
      <c r="BVV16" s="109"/>
      <c r="BVW16" s="105"/>
      <c r="BVX16" s="110"/>
      <c r="BVY16" s="106"/>
      <c r="BVZ16" s="110"/>
      <c r="BWA16" s="105"/>
      <c r="BWB16" s="105"/>
      <c r="BWM16" s="97"/>
      <c r="BWS16" s="100"/>
      <c r="BWW16" s="97"/>
      <c r="BXJ16" s="97"/>
      <c r="BYO16" s="108"/>
      <c r="BYP16" s="109"/>
      <c r="BYQ16" s="105"/>
      <c r="BYR16" s="110"/>
      <c r="BYS16" s="106"/>
      <c r="BYT16" s="110"/>
      <c r="BYU16" s="105"/>
      <c r="BYV16" s="105"/>
      <c r="BZG16" s="97"/>
      <c r="BZM16" s="100"/>
      <c r="BZQ16" s="97"/>
      <c r="CAD16" s="97"/>
      <c r="CBI16" s="108"/>
      <c r="CBJ16" s="109"/>
      <c r="CBK16" s="105"/>
      <c r="CBL16" s="110"/>
      <c r="CBM16" s="106"/>
      <c r="CBN16" s="110"/>
      <c r="CBO16" s="105"/>
      <c r="CBP16" s="105"/>
      <c r="CCA16" s="97"/>
      <c r="CCG16" s="100"/>
      <c r="CCK16" s="97"/>
      <c r="CCX16" s="97"/>
      <c r="CEC16" s="108"/>
      <c r="CED16" s="109"/>
      <c r="CEE16" s="105"/>
      <c r="CEF16" s="110"/>
      <c r="CEG16" s="106"/>
      <c r="CEH16" s="110"/>
      <c r="CEI16" s="105"/>
      <c r="CEJ16" s="105"/>
      <c r="CEU16" s="97"/>
      <c r="CFA16" s="100"/>
      <c r="CFE16" s="97"/>
      <c r="CFR16" s="97"/>
      <c r="CGW16" s="108"/>
      <c r="CGX16" s="109"/>
      <c r="CGY16" s="105"/>
      <c r="CGZ16" s="110"/>
      <c r="CHA16" s="106"/>
      <c r="CHB16" s="110"/>
      <c r="CHC16" s="105"/>
      <c r="CHD16" s="105"/>
      <c r="CHO16" s="97"/>
      <c r="CHU16" s="100"/>
      <c r="CHY16" s="97"/>
      <c r="CIL16" s="97"/>
      <c r="CJQ16" s="108"/>
      <c r="CJR16" s="109"/>
      <c r="CJS16" s="105"/>
      <c r="CJT16" s="110"/>
      <c r="CJU16" s="106"/>
      <c r="CJV16" s="110"/>
      <c r="CJW16" s="105"/>
      <c r="CJX16" s="105"/>
      <c r="CKI16" s="97"/>
      <c r="CKO16" s="100"/>
      <c r="CKS16" s="97"/>
      <c r="CLF16" s="97"/>
      <c r="CMK16" s="108"/>
      <c r="CML16" s="109"/>
      <c r="CMM16" s="105"/>
      <c r="CMN16" s="110"/>
      <c r="CMO16" s="106"/>
      <c r="CMP16" s="110"/>
      <c r="CMQ16" s="105"/>
      <c r="CMR16" s="105"/>
      <c r="CNC16" s="97"/>
      <c r="CNI16" s="100"/>
      <c r="CNM16" s="97"/>
      <c r="CNZ16" s="97"/>
      <c r="CPE16" s="108"/>
      <c r="CPF16" s="109"/>
      <c r="CPG16" s="105"/>
      <c r="CPH16" s="110"/>
      <c r="CPI16" s="106"/>
      <c r="CPJ16" s="110"/>
      <c r="CPK16" s="105"/>
      <c r="CPL16" s="105"/>
      <c r="CPW16" s="97"/>
      <c r="CQC16" s="100"/>
      <c r="CQG16" s="97"/>
      <c r="CQT16" s="97"/>
      <c r="CRY16" s="108"/>
      <c r="CRZ16" s="109"/>
      <c r="CSA16" s="105"/>
      <c r="CSB16" s="110"/>
      <c r="CSC16" s="106"/>
      <c r="CSD16" s="110"/>
      <c r="CSE16" s="105"/>
      <c r="CSF16" s="105"/>
      <c r="CSQ16" s="97"/>
      <c r="CSW16" s="100"/>
      <c r="CTA16" s="97"/>
      <c r="CTN16" s="97"/>
      <c r="CUS16" s="108"/>
      <c r="CUT16" s="109"/>
      <c r="CUU16" s="105"/>
      <c r="CUV16" s="110"/>
      <c r="CUW16" s="106"/>
      <c r="CUX16" s="110"/>
      <c r="CUY16" s="105"/>
      <c r="CUZ16" s="105"/>
      <c r="CVK16" s="97"/>
      <c r="CVQ16" s="100"/>
      <c r="CVU16" s="97"/>
      <c r="CWH16" s="97"/>
      <c r="CXM16" s="108"/>
      <c r="CXN16" s="109"/>
      <c r="CXO16" s="105"/>
      <c r="CXP16" s="110"/>
      <c r="CXQ16" s="106"/>
      <c r="CXR16" s="110"/>
      <c r="CXS16" s="105"/>
      <c r="CXT16" s="105"/>
      <c r="CYE16" s="97"/>
      <c r="CYK16" s="100"/>
      <c r="CYO16" s="97"/>
      <c r="CZB16" s="97"/>
      <c r="DAG16" s="108"/>
      <c r="DAH16" s="109"/>
      <c r="DAI16" s="105"/>
      <c r="DAJ16" s="110"/>
      <c r="DAK16" s="106"/>
      <c r="DAL16" s="110"/>
      <c r="DAM16" s="105"/>
      <c r="DAN16" s="105"/>
      <c r="DAY16" s="97"/>
      <c r="DBE16" s="100"/>
      <c r="DBI16" s="97"/>
      <c r="DBV16" s="97"/>
      <c r="DDA16" s="108"/>
      <c r="DDB16" s="109"/>
      <c r="DDC16" s="105"/>
      <c r="DDD16" s="110"/>
      <c r="DDE16" s="106"/>
      <c r="DDF16" s="110"/>
      <c r="DDG16" s="105"/>
      <c r="DDH16" s="105"/>
      <c r="DDS16" s="97"/>
      <c r="DDY16" s="100"/>
      <c r="DEC16" s="97"/>
      <c r="DEP16" s="97"/>
      <c r="DFU16" s="108"/>
      <c r="DFV16" s="109"/>
      <c r="DFW16" s="105"/>
      <c r="DFX16" s="110"/>
      <c r="DFY16" s="106"/>
      <c r="DFZ16" s="110"/>
      <c r="DGA16" s="105"/>
      <c r="DGB16" s="105"/>
      <c r="DGM16" s="97"/>
      <c r="DGS16" s="100"/>
      <c r="DGW16" s="97"/>
      <c r="DHJ16" s="97"/>
      <c r="DIO16" s="108"/>
      <c r="DIP16" s="109"/>
      <c r="DIQ16" s="105"/>
      <c r="DIR16" s="110"/>
      <c r="DIS16" s="106"/>
      <c r="DIT16" s="110"/>
      <c r="DIU16" s="105"/>
      <c r="DIV16" s="105"/>
      <c r="DJG16" s="97"/>
      <c r="DJM16" s="100"/>
      <c r="DJQ16" s="97"/>
      <c r="DKD16" s="97"/>
      <c r="DLI16" s="108"/>
      <c r="DLJ16" s="109"/>
      <c r="DLK16" s="105"/>
      <c r="DLL16" s="110"/>
      <c r="DLM16" s="106"/>
      <c r="DLN16" s="110"/>
      <c r="DLO16" s="105"/>
      <c r="DLP16" s="105"/>
      <c r="DMA16" s="97"/>
      <c r="DMG16" s="100"/>
      <c r="DMK16" s="97"/>
      <c r="DMX16" s="97"/>
      <c r="DOC16" s="108"/>
      <c r="DOD16" s="109"/>
      <c r="DOE16" s="105"/>
      <c r="DOF16" s="110"/>
      <c r="DOG16" s="106"/>
      <c r="DOH16" s="110"/>
      <c r="DOI16" s="105"/>
      <c r="DOJ16" s="105"/>
      <c r="DOU16" s="97"/>
      <c r="DPA16" s="100"/>
      <c r="DPE16" s="97"/>
      <c r="DPR16" s="97"/>
      <c r="DQW16" s="108"/>
      <c r="DQX16" s="109"/>
      <c r="DQY16" s="105"/>
      <c r="DQZ16" s="110"/>
      <c r="DRA16" s="106"/>
      <c r="DRB16" s="110"/>
      <c r="DRC16" s="105"/>
      <c r="DRD16" s="105"/>
      <c r="DRO16" s="97"/>
      <c r="DRU16" s="100"/>
      <c r="DRY16" s="97"/>
      <c r="DSL16" s="97"/>
      <c r="DTQ16" s="108"/>
      <c r="DTR16" s="109"/>
      <c r="DTS16" s="105"/>
      <c r="DTT16" s="110"/>
      <c r="DTU16" s="106"/>
      <c r="DTV16" s="110"/>
      <c r="DTW16" s="105"/>
      <c r="DTX16" s="105"/>
      <c r="DUI16" s="97"/>
      <c r="DUO16" s="100"/>
      <c r="DUS16" s="97"/>
      <c r="DVF16" s="97"/>
      <c r="DWK16" s="108"/>
      <c r="DWL16" s="109"/>
      <c r="DWM16" s="105"/>
      <c r="DWN16" s="110"/>
      <c r="DWO16" s="106"/>
      <c r="DWP16" s="110"/>
      <c r="DWQ16" s="105"/>
      <c r="DWR16" s="105"/>
      <c r="DXC16" s="97"/>
      <c r="DXI16" s="100"/>
      <c r="DXM16" s="97"/>
      <c r="DXZ16" s="97"/>
      <c r="DZE16" s="108"/>
      <c r="DZF16" s="109"/>
      <c r="DZG16" s="105"/>
      <c r="DZH16" s="110"/>
      <c r="DZI16" s="106"/>
      <c r="DZJ16" s="110"/>
      <c r="DZK16" s="105"/>
      <c r="DZL16" s="105"/>
      <c r="DZW16" s="97"/>
      <c r="EAC16" s="100"/>
      <c r="EAG16" s="97"/>
      <c r="EAT16" s="97"/>
      <c r="EBY16" s="108"/>
      <c r="EBZ16" s="109"/>
      <c r="ECA16" s="105"/>
      <c r="ECB16" s="110"/>
      <c r="ECC16" s="106"/>
      <c r="ECD16" s="110"/>
      <c r="ECE16" s="105"/>
      <c r="ECF16" s="105"/>
      <c r="ECQ16" s="97"/>
      <c r="ECW16" s="100"/>
      <c r="EDA16" s="97"/>
      <c r="EDN16" s="97"/>
      <c r="EES16" s="108"/>
      <c r="EET16" s="109"/>
      <c r="EEU16" s="105"/>
      <c r="EEV16" s="110"/>
      <c r="EEW16" s="106"/>
      <c r="EEX16" s="110"/>
      <c r="EEY16" s="105"/>
      <c r="EEZ16" s="105"/>
      <c r="EFK16" s="97"/>
      <c r="EFQ16" s="100"/>
      <c r="EFU16" s="97"/>
      <c r="EGH16" s="97"/>
      <c r="EHM16" s="108"/>
      <c r="EHN16" s="109"/>
      <c r="EHO16" s="105"/>
      <c r="EHP16" s="110"/>
      <c r="EHQ16" s="106"/>
      <c r="EHR16" s="110"/>
      <c r="EHS16" s="105"/>
      <c r="EHT16" s="105"/>
      <c r="EIE16" s="97"/>
      <c r="EIK16" s="100"/>
      <c r="EIO16" s="97"/>
      <c r="EJB16" s="97"/>
      <c r="EKG16" s="108"/>
      <c r="EKH16" s="109"/>
      <c r="EKI16" s="105"/>
      <c r="EKJ16" s="110"/>
      <c r="EKK16" s="106"/>
      <c r="EKL16" s="110"/>
      <c r="EKM16" s="105"/>
      <c r="EKN16" s="105"/>
      <c r="EKY16" s="97"/>
      <c r="ELE16" s="100"/>
      <c r="ELI16" s="97"/>
      <c r="ELV16" s="97"/>
      <c r="ENA16" s="108"/>
      <c r="ENB16" s="109"/>
      <c r="ENC16" s="105"/>
      <c r="END16" s="110"/>
      <c r="ENE16" s="106"/>
      <c r="ENF16" s="110"/>
      <c r="ENG16" s="105"/>
      <c r="ENH16" s="105"/>
      <c r="ENS16" s="97"/>
      <c r="ENY16" s="100"/>
      <c r="EOC16" s="97"/>
      <c r="EOP16" s="97"/>
      <c r="EPU16" s="108"/>
      <c r="EPV16" s="109"/>
      <c r="EPW16" s="105"/>
      <c r="EPX16" s="110"/>
      <c r="EPY16" s="106"/>
      <c r="EPZ16" s="110"/>
      <c r="EQA16" s="105"/>
      <c r="EQB16" s="105"/>
      <c r="EQM16" s="97"/>
      <c r="EQS16" s="100"/>
      <c r="EQW16" s="97"/>
      <c r="ERJ16" s="97"/>
      <c r="ESO16" s="108"/>
      <c r="ESP16" s="109"/>
      <c r="ESQ16" s="105"/>
      <c r="ESR16" s="110"/>
      <c r="ESS16" s="106"/>
      <c r="EST16" s="110"/>
      <c r="ESU16" s="105"/>
      <c r="ESV16" s="105"/>
      <c r="ETG16" s="97"/>
      <c r="ETM16" s="100"/>
      <c r="ETQ16" s="97"/>
      <c r="EUD16" s="97"/>
      <c r="EVI16" s="108"/>
      <c r="EVJ16" s="109"/>
      <c r="EVK16" s="105"/>
      <c r="EVL16" s="110"/>
      <c r="EVM16" s="106"/>
      <c r="EVN16" s="110"/>
      <c r="EVO16" s="105"/>
      <c r="EVP16" s="105"/>
      <c r="EWA16" s="97"/>
      <c r="EWG16" s="100"/>
      <c r="EWK16" s="97"/>
      <c r="EWX16" s="97"/>
      <c r="EYC16" s="108"/>
      <c r="EYD16" s="109"/>
      <c r="EYE16" s="105"/>
      <c r="EYF16" s="110"/>
      <c r="EYG16" s="106"/>
      <c r="EYH16" s="110"/>
      <c r="EYI16" s="105"/>
      <c r="EYJ16" s="105"/>
      <c r="EYU16" s="97"/>
      <c r="EZA16" s="100"/>
      <c r="EZE16" s="97"/>
      <c r="EZR16" s="97"/>
      <c r="FAW16" s="108"/>
      <c r="FAX16" s="109"/>
      <c r="FAY16" s="105"/>
      <c r="FAZ16" s="110"/>
      <c r="FBA16" s="106"/>
      <c r="FBB16" s="110"/>
      <c r="FBC16" s="105"/>
      <c r="FBD16" s="105"/>
      <c r="FBO16" s="97"/>
      <c r="FBU16" s="100"/>
      <c r="FBY16" s="97"/>
      <c r="FCL16" s="97"/>
      <c r="FDQ16" s="108"/>
      <c r="FDR16" s="109"/>
      <c r="FDS16" s="105"/>
      <c r="FDT16" s="110"/>
      <c r="FDU16" s="106"/>
      <c r="FDV16" s="110"/>
      <c r="FDW16" s="105"/>
      <c r="FDX16" s="105"/>
      <c r="FEI16" s="97"/>
      <c r="FEO16" s="100"/>
      <c r="FES16" s="97"/>
      <c r="FFF16" s="97"/>
      <c r="FGK16" s="108"/>
      <c r="FGL16" s="109"/>
      <c r="FGM16" s="105"/>
      <c r="FGN16" s="110"/>
      <c r="FGO16" s="106"/>
      <c r="FGP16" s="110"/>
      <c r="FGQ16" s="105"/>
      <c r="FGR16" s="105"/>
      <c r="FHC16" s="97"/>
      <c r="FHI16" s="100"/>
      <c r="FHM16" s="97"/>
      <c r="FHZ16" s="97"/>
      <c r="FJE16" s="108"/>
      <c r="FJF16" s="109"/>
      <c r="FJG16" s="105"/>
      <c r="FJH16" s="110"/>
      <c r="FJI16" s="106"/>
      <c r="FJJ16" s="110"/>
      <c r="FJK16" s="105"/>
      <c r="FJL16" s="105"/>
      <c r="FJW16" s="97"/>
      <c r="FKC16" s="100"/>
      <c r="FKG16" s="97"/>
      <c r="FKT16" s="97"/>
      <c r="FLY16" s="108"/>
      <c r="FLZ16" s="109"/>
      <c r="FMA16" s="105"/>
      <c r="FMB16" s="110"/>
      <c r="FMC16" s="106"/>
      <c r="FMD16" s="110"/>
      <c r="FME16" s="105"/>
      <c r="FMF16" s="105"/>
      <c r="FMQ16" s="97"/>
      <c r="FMW16" s="100"/>
      <c r="FNA16" s="97"/>
      <c r="FNN16" s="97"/>
      <c r="FOS16" s="108"/>
      <c r="FOT16" s="109"/>
      <c r="FOU16" s="105"/>
      <c r="FOV16" s="110"/>
      <c r="FOW16" s="106"/>
      <c r="FOX16" s="110"/>
      <c r="FOY16" s="105"/>
      <c r="FOZ16" s="105"/>
      <c r="FPK16" s="97"/>
      <c r="FPQ16" s="100"/>
      <c r="FPU16" s="97"/>
      <c r="FQH16" s="97"/>
      <c r="FRM16" s="108"/>
      <c r="FRN16" s="109"/>
      <c r="FRO16" s="105"/>
      <c r="FRP16" s="110"/>
      <c r="FRQ16" s="106"/>
      <c r="FRR16" s="110"/>
      <c r="FRS16" s="105"/>
      <c r="FRT16" s="105"/>
      <c r="FSE16" s="97"/>
      <c r="FSK16" s="100"/>
      <c r="FSO16" s="97"/>
      <c r="FTB16" s="97"/>
      <c r="FUG16" s="108"/>
      <c r="FUH16" s="109"/>
      <c r="FUI16" s="105"/>
      <c r="FUJ16" s="110"/>
      <c r="FUK16" s="106"/>
      <c r="FUL16" s="110"/>
      <c r="FUM16" s="105"/>
      <c r="FUN16" s="105"/>
      <c r="FUY16" s="97"/>
      <c r="FVE16" s="100"/>
      <c r="FVI16" s="97"/>
      <c r="FVV16" s="97"/>
      <c r="FXA16" s="108"/>
      <c r="FXB16" s="109"/>
      <c r="FXC16" s="105"/>
      <c r="FXD16" s="110"/>
      <c r="FXE16" s="106"/>
      <c r="FXF16" s="110"/>
      <c r="FXG16" s="105"/>
      <c r="FXH16" s="105"/>
      <c r="FXS16" s="97"/>
      <c r="FXY16" s="100"/>
      <c r="FYC16" s="97"/>
      <c r="FYP16" s="97"/>
      <c r="FZU16" s="108"/>
      <c r="FZV16" s="109"/>
      <c r="FZW16" s="105"/>
      <c r="FZX16" s="110"/>
      <c r="FZY16" s="106"/>
      <c r="FZZ16" s="110"/>
      <c r="GAA16" s="105"/>
      <c r="GAB16" s="105"/>
      <c r="GAM16" s="97"/>
      <c r="GAS16" s="100"/>
      <c r="GAW16" s="97"/>
      <c r="GBJ16" s="97"/>
      <c r="GCO16" s="108"/>
      <c r="GCP16" s="109"/>
      <c r="GCQ16" s="105"/>
      <c r="GCR16" s="110"/>
      <c r="GCS16" s="106"/>
      <c r="GCT16" s="110"/>
      <c r="GCU16" s="105"/>
      <c r="GCV16" s="105"/>
      <c r="GDG16" s="97"/>
      <c r="GDM16" s="100"/>
      <c r="GDQ16" s="97"/>
      <c r="GED16" s="97"/>
      <c r="GFI16" s="108"/>
      <c r="GFJ16" s="109"/>
      <c r="GFK16" s="105"/>
      <c r="GFL16" s="110"/>
      <c r="GFM16" s="106"/>
      <c r="GFN16" s="110"/>
      <c r="GFO16" s="105"/>
      <c r="GFP16" s="105"/>
      <c r="GGA16" s="97"/>
      <c r="GGG16" s="100"/>
      <c r="GGK16" s="97"/>
      <c r="GGX16" s="97"/>
      <c r="GIC16" s="108"/>
      <c r="GID16" s="109"/>
      <c r="GIE16" s="105"/>
      <c r="GIF16" s="110"/>
      <c r="GIG16" s="106"/>
      <c r="GIH16" s="110"/>
      <c r="GII16" s="105"/>
      <c r="GIJ16" s="105"/>
      <c r="GIU16" s="97"/>
      <c r="GJA16" s="100"/>
      <c r="GJE16" s="97"/>
      <c r="GJR16" s="97"/>
      <c r="GKW16" s="108"/>
      <c r="GKX16" s="109"/>
      <c r="GKY16" s="105"/>
      <c r="GKZ16" s="110"/>
      <c r="GLA16" s="106"/>
      <c r="GLB16" s="110"/>
      <c r="GLC16" s="105"/>
      <c r="GLD16" s="105"/>
      <c r="GLO16" s="97"/>
      <c r="GLU16" s="100"/>
      <c r="GLY16" s="97"/>
      <c r="GML16" s="97"/>
      <c r="GNQ16" s="108"/>
      <c r="GNR16" s="109"/>
      <c r="GNS16" s="105"/>
      <c r="GNT16" s="110"/>
      <c r="GNU16" s="106"/>
      <c r="GNV16" s="110"/>
      <c r="GNW16" s="105"/>
      <c r="GNX16" s="105"/>
      <c r="GOI16" s="97"/>
      <c r="GOO16" s="100"/>
      <c r="GOS16" s="97"/>
      <c r="GPF16" s="97"/>
      <c r="GQK16" s="108"/>
      <c r="GQL16" s="109"/>
      <c r="GQM16" s="105"/>
      <c r="GQN16" s="110"/>
      <c r="GQO16" s="106"/>
      <c r="GQP16" s="110"/>
      <c r="GQQ16" s="105"/>
      <c r="GQR16" s="105"/>
      <c r="GRC16" s="97"/>
      <c r="GRI16" s="100"/>
      <c r="GRM16" s="97"/>
      <c r="GRZ16" s="97"/>
      <c r="GTE16" s="108"/>
      <c r="GTF16" s="109"/>
      <c r="GTG16" s="105"/>
      <c r="GTH16" s="110"/>
      <c r="GTI16" s="106"/>
      <c r="GTJ16" s="110"/>
      <c r="GTK16" s="105"/>
      <c r="GTL16" s="105"/>
      <c r="GTW16" s="97"/>
      <c r="GUC16" s="100"/>
      <c r="GUG16" s="97"/>
      <c r="GUT16" s="97"/>
      <c r="GVY16" s="108"/>
      <c r="GVZ16" s="109"/>
      <c r="GWA16" s="105"/>
      <c r="GWB16" s="110"/>
      <c r="GWC16" s="106"/>
      <c r="GWD16" s="110"/>
      <c r="GWE16" s="105"/>
      <c r="GWF16" s="105"/>
      <c r="GWQ16" s="97"/>
      <c r="GWW16" s="100"/>
      <c r="GXA16" s="97"/>
      <c r="GXN16" s="97"/>
      <c r="GYS16" s="108"/>
      <c r="GYT16" s="109"/>
      <c r="GYU16" s="105"/>
      <c r="GYV16" s="110"/>
      <c r="GYW16" s="106"/>
      <c r="GYX16" s="110"/>
      <c r="GYY16" s="105"/>
      <c r="GYZ16" s="105"/>
      <c r="GZK16" s="97"/>
      <c r="GZQ16" s="100"/>
      <c r="GZU16" s="97"/>
      <c r="HAH16" s="97"/>
      <c r="HBM16" s="108"/>
      <c r="HBN16" s="109"/>
      <c r="HBO16" s="105"/>
      <c r="HBP16" s="110"/>
      <c r="HBQ16" s="106"/>
      <c r="HBR16" s="110"/>
      <c r="HBS16" s="105"/>
      <c r="HBT16" s="105"/>
      <c r="HCE16" s="97"/>
      <c r="HCK16" s="100"/>
      <c r="HCO16" s="97"/>
      <c r="HDB16" s="97"/>
      <c r="HEG16" s="108"/>
      <c r="HEH16" s="109"/>
      <c r="HEI16" s="105"/>
      <c r="HEJ16" s="110"/>
      <c r="HEK16" s="106"/>
      <c r="HEL16" s="110"/>
      <c r="HEM16" s="105"/>
      <c r="HEN16" s="105"/>
      <c r="HEY16" s="97"/>
      <c r="HFE16" s="100"/>
      <c r="HFI16" s="97"/>
      <c r="HFV16" s="97"/>
      <c r="HHA16" s="108"/>
      <c r="HHB16" s="109"/>
      <c r="HHC16" s="105"/>
      <c r="HHD16" s="110"/>
      <c r="HHE16" s="106"/>
      <c r="HHF16" s="110"/>
      <c r="HHG16" s="105"/>
      <c r="HHH16" s="105"/>
      <c r="HHS16" s="97"/>
      <c r="HHY16" s="100"/>
      <c r="HIC16" s="97"/>
      <c r="HIP16" s="97"/>
      <c r="HJU16" s="108"/>
      <c r="HJV16" s="109"/>
      <c r="HJW16" s="105"/>
      <c r="HJX16" s="110"/>
      <c r="HJY16" s="106"/>
      <c r="HJZ16" s="110"/>
      <c r="HKA16" s="105"/>
      <c r="HKB16" s="105"/>
      <c r="HKM16" s="97"/>
      <c r="HKS16" s="100"/>
      <c r="HKW16" s="97"/>
      <c r="HLJ16" s="97"/>
      <c r="HMO16" s="108"/>
      <c r="HMP16" s="109"/>
      <c r="HMQ16" s="105"/>
      <c r="HMR16" s="110"/>
      <c r="HMS16" s="106"/>
      <c r="HMT16" s="110"/>
      <c r="HMU16" s="105"/>
      <c r="HMV16" s="105"/>
      <c r="HNG16" s="97"/>
      <c r="HNM16" s="100"/>
      <c r="HNQ16" s="97"/>
      <c r="HOD16" s="97"/>
      <c r="HPI16" s="108"/>
      <c r="HPJ16" s="109"/>
      <c r="HPK16" s="105"/>
      <c r="HPL16" s="110"/>
      <c r="HPM16" s="106"/>
      <c r="HPN16" s="110"/>
      <c r="HPO16" s="105"/>
      <c r="HPP16" s="105"/>
      <c r="HQA16" s="97"/>
      <c r="HQG16" s="100"/>
      <c r="HQK16" s="97"/>
      <c r="HQX16" s="97"/>
      <c r="HSC16" s="108"/>
      <c r="HSD16" s="109"/>
      <c r="HSE16" s="105"/>
      <c r="HSF16" s="110"/>
      <c r="HSG16" s="106"/>
      <c r="HSH16" s="110"/>
      <c r="HSI16" s="105"/>
      <c r="HSJ16" s="105"/>
      <c r="HSU16" s="97"/>
      <c r="HTA16" s="100"/>
      <c r="HTE16" s="97"/>
      <c r="HTR16" s="97"/>
      <c r="HUW16" s="108"/>
      <c r="HUX16" s="109"/>
      <c r="HUY16" s="105"/>
      <c r="HUZ16" s="110"/>
      <c r="HVA16" s="106"/>
      <c r="HVB16" s="110"/>
      <c r="HVC16" s="105"/>
      <c r="HVD16" s="105"/>
      <c r="HVO16" s="97"/>
      <c r="HVU16" s="100"/>
      <c r="HVY16" s="97"/>
      <c r="HWL16" s="97"/>
      <c r="HXQ16" s="108"/>
      <c r="HXR16" s="109"/>
      <c r="HXS16" s="105"/>
      <c r="HXT16" s="110"/>
      <c r="HXU16" s="106"/>
      <c r="HXV16" s="110"/>
      <c r="HXW16" s="105"/>
      <c r="HXX16" s="105"/>
      <c r="HYI16" s="97"/>
      <c r="HYO16" s="100"/>
      <c r="HYS16" s="97"/>
      <c r="HZF16" s="97"/>
      <c r="IAK16" s="108"/>
      <c r="IAL16" s="109"/>
      <c r="IAM16" s="105"/>
      <c r="IAN16" s="110"/>
      <c r="IAO16" s="106"/>
      <c r="IAP16" s="110"/>
      <c r="IAQ16" s="105"/>
      <c r="IAR16" s="105"/>
      <c r="IBC16" s="97"/>
      <c r="IBI16" s="100"/>
      <c r="IBM16" s="97"/>
      <c r="IBZ16" s="97"/>
      <c r="IDE16" s="108"/>
      <c r="IDF16" s="109"/>
      <c r="IDG16" s="105"/>
      <c r="IDH16" s="110"/>
      <c r="IDI16" s="106"/>
      <c r="IDJ16" s="110"/>
      <c r="IDK16" s="105"/>
      <c r="IDL16" s="105"/>
      <c r="IDW16" s="97"/>
      <c r="IEC16" s="100"/>
      <c r="IEG16" s="97"/>
      <c r="IET16" s="97"/>
      <c r="IFY16" s="108"/>
      <c r="IFZ16" s="109"/>
      <c r="IGA16" s="105"/>
      <c r="IGB16" s="110"/>
      <c r="IGC16" s="106"/>
      <c r="IGD16" s="110"/>
      <c r="IGE16" s="105"/>
      <c r="IGF16" s="105"/>
      <c r="IGQ16" s="97"/>
      <c r="IGW16" s="100"/>
      <c r="IHA16" s="97"/>
      <c r="IHN16" s="97"/>
      <c r="IIS16" s="108"/>
      <c r="IIT16" s="109"/>
      <c r="IIU16" s="105"/>
      <c r="IIV16" s="110"/>
      <c r="IIW16" s="106"/>
      <c r="IIX16" s="110"/>
      <c r="IIY16" s="105"/>
      <c r="IIZ16" s="105"/>
      <c r="IJK16" s="97"/>
      <c r="IJQ16" s="100"/>
      <c r="IJU16" s="97"/>
      <c r="IKH16" s="97"/>
      <c r="ILM16" s="108"/>
      <c r="ILN16" s="109"/>
      <c r="ILO16" s="105"/>
      <c r="ILP16" s="110"/>
      <c r="ILQ16" s="106"/>
      <c r="ILR16" s="110"/>
      <c r="ILS16" s="105"/>
      <c r="ILT16" s="105"/>
      <c r="IME16" s="97"/>
      <c r="IMK16" s="100"/>
      <c r="IMO16" s="97"/>
      <c r="INB16" s="97"/>
      <c r="IOG16" s="108"/>
      <c r="IOH16" s="109"/>
      <c r="IOI16" s="105"/>
      <c r="IOJ16" s="110"/>
      <c r="IOK16" s="106"/>
      <c r="IOL16" s="110"/>
      <c r="IOM16" s="105"/>
      <c r="ION16" s="105"/>
      <c r="IOY16" s="97"/>
      <c r="IPE16" s="100"/>
      <c r="IPI16" s="97"/>
      <c r="IPV16" s="97"/>
      <c r="IRA16" s="108"/>
      <c r="IRB16" s="109"/>
      <c r="IRC16" s="105"/>
      <c r="IRD16" s="110"/>
      <c r="IRE16" s="106"/>
      <c r="IRF16" s="110"/>
      <c r="IRG16" s="105"/>
      <c r="IRH16" s="105"/>
      <c r="IRS16" s="97"/>
      <c r="IRY16" s="100"/>
      <c r="ISC16" s="97"/>
      <c r="ISP16" s="97"/>
      <c r="ITU16" s="108"/>
      <c r="ITV16" s="109"/>
      <c r="ITW16" s="105"/>
      <c r="ITX16" s="110"/>
      <c r="ITY16" s="106"/>
      <c r="ITZ16" s="110"/>
      <c r="IUA16" s="105"/>
      <c r="IUB16" s="105"/>
      <c r="IUM16" s="97"/>
      <c r="IUS16" s="100"/>
      <c r="IUW16" s="97"/>
      <c r="IVJ16" s="97"/>
      <c r="IWO16" s="108"/>
      <c r="IWP16" s="109"/>
      <c r="IWQ16" s="105"/>
      <c r="IWR16" s="110"/>
      <c r="IWS16" s="106"/>
      <c r="IWT16" s="110"/>
      <c r="IWU16" s="105"/>
      <c r="IWV16" s="105"/>
      <c r="IXG16" s="97"/>
      <c r="IXM16" s="100"/>
      <c r="IXQ16" s="97"/>
      <c r="IYD16" s="97"/>
      <c r="IZI16" s="108"/>
      <c r="IZJ16" s="109"/>
      <c r="IZK16" s="105"/>
      <c r="IZL16" s="110"/>
      <c r="IZM16" s="106"/>
      <c r="IZN16" s="110"/>
      <c r="IZO16" s="105"/>
      <c r="IZP16" s="105"/>
      <c r="JAA16" s="97"/>
      <c r="JAG16" s="100"/>
      <c r="JAK16" s="97"/>
      <c r="JAX16" s="97"/>
      <c r="JCC16" s="108"/>
      <c r="JCD16" s="109"/>
      <c r="JCE16" s="105"/>
      <c r="JCF16" s="110"/>
      <c r="JCG16" s="106"/>
      <c r="JCH16" s="110"/>
      <c r="JCI16" s="105"/>
      <c r="JCJ16" s="105"/>
      <c r="JCU16" s="97"/>
      <c r="JDA16" s="100"/>
      <c r="JDE16" s="97"/>
      <c r="JDR16" s="97"/>
      <c r="JEW16" s="108"/>
      <c r="JEX16" s="109"/>
      <c r="JEY16" s="105"/>
      <c r="JEZ16" s="110"/>
      <c r="JFA16" s="106"/>
      <c r="JFB16" s="110"/>
      <c r="JFC16" s="105"/>
      <c r="JFD16" s="105"/>
      <c r="JFO16" s="97"/>
      <c r="JFU16" s="100"/>
      <c r="JFY16" s="97"/>
      <c r="JGL16" s="97"/>
      <c r="JHQ16" s="108"/>
      <c r="JHR16" s="109"/>
      <c r="JHS16" s="105"/>
      <c r="JHT16" s="110"/>
      <c r="JHU16" s="106"/>
      <c r="JHV16" s="110"/>
      <c r="JHW16" s="105"/>
      <c r="JHX16" s="105"/>
      <c r="JII16" s="97"/>
      <c r="JIO16" s="100"/>
      <c r="JIS16" s="97"/>
      <c r="JJF16" s="97"/>
      <c r="JKK16" s="108"/>
      <c r="JKL16" s="109"/>
      <c r="JKM16" s="105"/>
      <c r="JKN16" s="110"/>
      <c r="JKO16" s="106"/>
      <c r="JKP16" s="110"/>
      <c r="JKQ16" s="105"/>
      <c r="JKR16" s="105"/>
      <c r="JLC16" s="97"/>
      <c r="JLI16" s="100"/>
      <c r="JLM16" s="97"/>
      <c r="JLZ16" s="97"/>
      <c r="JNE16" s="108"/>
      <c r="JNF16" s="109"/>
      <c r="JNG16" s="105"/>
      <c r="JNH16" s="110"/>
      <c r="JNI16" s="106"/>
      <c r="JNJ16" s="110"/>
      <c r="JNK16" s="105"/>
      <c r="JNL16" s="105"/>
      <c r="JNW16" s="97"/>
      <c r="JOC16" s="100"/>
      <c r="JOG16" s="97"/>
      <c r="JOT16" s="97"/>
      <c r="JPY16" s="108"/>
      <c r="JPZ16" s="109"/>
      <c r="JQA16" s="105"/>
      <c r="JQB16" s="110"/>
      <c r="JQC16" s="106"/>
      <c r="JQD16" s="110"/>
      <c r="JQE16" s="105"/>
      <c r="JQF16" s="105"/>
      <c r="JQQ16" s="97"/>
      <c r="JQW16" s="100"/>
      <c r="JRA16" s="97"/>
      <c r="JRN16" s="97"/>
      <c r="JSS16" s="108"/>
      <c r="JST16" s="109" t="str">
        <f t="shared" si="112"/>
        <v>Brazil</v>
      </c>
      <c r="JSU16" s="105"/>
      <c r="JSV16" s="110">
        <f>'All Players'!J12</f>
        <v>0</v>
      </c>
      <c r="JSW16" s="106" t="s">
        <v>2</v>
      </c>
      <c r="JSX16" s="110">
        <f>'All Players'!L12</f>
        <v>0</v>
      </c>
      <c r="JSY16" s="105"/>
      <c r="JSZ16" s="109" t="str">
        <f t="shared" si="113"/>
        <v>South Africa</v>
      </c>
      <c r="JTK16" s="97"/>
      <c r="JTQ16" s="100"/>
      <c r="JTU16" s="97"/>
      <c r="JUH16" s="97"/>
      <c r="JUQ16" s="96">
        <v>13</v>
      </c>
      <c r="JUR16" s="96" t="str">
        <f>IF(AND('Dummy Table1'!JSV26&lt;&gt;"",'Dummy Table1'!JSX26&lt;&gt;""),IF('Dummy Table1'!JSV26&gt;'Dummy Table1'!JSX26,'Dummy Table1'!JST26,""),"")</f>
        <v/>
      </c>
      <c r="JUS16" s="96" t="str">
        <f>IF(AND('Dummy Table1'!JSV26&lt;&gt;"",'Dummy Table1'!JSX26&lt;&gt;""),IF('Dummy Table1'!JSV26='Dummy Table1'!JSX26,'Dummy Table1'!JST26,""),"")</f>
        <v>Argentina</v>
      </c>
      <c r="JUT16" s="96" t="str">
        <f>IF(AND('Dummy Table1'!JSV26&lt;&gt;"",'Dummy Table1'!JSX26&lt;&gt;""),IF('Dummy Table1'!JSV26&gt;'Dummy Table1'!JSX26,'Dummy Table1'!JSZ26,""),"")</f>
        <v/>
      </c>
      <c r="JUU16" s="96">
        <f>IF(AND('Dummy Table1'!JSV26&lt;&gt;"",'Dummy Table1'!JSX26&lt;&gt;""),'Dummy Table1'!JSV26,0)</f>
        <v>0</v>
      </c>
      <c r="JUV16" s="96" t="str">
        <f>IF(AND('Dummy Table1'!JSV26&lt;&gt;"",'Dummy Table1'!JSX26&lt;&gt;""),IF('Dummy Table1'!JSV26&lt;'Dummy Table1'!JSX26,'Dummy Table1'!JSZ26,""),"")</f>
        <v/>
      </c>
      <c r="JUW16" s="96" t="str">
        <f>IF(AND('Dummy Table1'!JSV26&lt;&gt;"",'Dummy Table1'!JSX26&lt;&gt;""),IF('Dummy Table1'!JSV26='Dummy Table1'!JSX26,'Dummy Table1'!JSZ26,""),"")</f>
        <v>Algeria</v>
      </c>
      <c r="JUX16" s="96" t="str">
        <f>IF(AND('Dummy Table1'!JSV26&lt;&gt;"",'Dummy Table1'!JSX26&lt;&gt;""),IF('Dummy Table1'!JSV26&lt;'Dummy Table1'!JSX26,'Dummy Table1'!JST26,""),"")</f>
        <v/>
      </c>
      <c r="JUY16" s="96">
        <f>IF(AND('Dummy Table1'!JSV26&lt;&gt;"",'Dummy Table1'!JSX26&lt;&gt;""),'Dummy Table1'!JSX26,0)</f>
        <v>0</v>
      </c>
      <c r="JUZ16" s="96">
        <v>1</v>
      </c>
      <c r="JVA16" s="96" t="str">
        <f t="shared" si="43"/>
        <v/>
      </c>
      <c r="JVB16" s="96" t="str">
        <f t="shared" si="44"/>
        <v>Argentina</v>
      </c>
      <c r="JVC16" s="96" t="str">
        <f t="shared" si="45"/>
        <v/>
      </c>
      <c r="JVD16" s="96" t="str">
        <f t="shared" si="46"/>
        <v/>
      </c>
      <c r="JVE16" s="96" t="str">
        <f t="shared" si="47"/>
        <v>Algeria</v>
      </c>
      <c r="JVF16" s="96" t="str">
        <f t="shared" si="48"/>
        <v/>
      </c>
      <c r="JVG16" s="96">
        <v>14</v>
      </c>
      <c r="JVH16" s="96" t="str">
        <f>'Dummy Table1'!JST27</f>
        <v>Denmark</v>
      </c>
      <c r="JVI16" s="96">
        <f>IF(AND('Dummy Table1'!JSV27&lt;&gt;"",'Dummy Table1'!JSX27&lt;&gt;""),'Dummy Table1'!JSV27,"")</f>
        <v>0</v>
      </c>
      <c r="JVJ16" s="96">
        <f>IF(AND('Dummy Table1'!JSX27&lt;&gt;"",'Dummy Table1'!JSV27&lt;&gt;""),'Dummy Table1'!JSX27,"")</f>
        <v>0</v>
      </c>
      <c r="JVK16" s="96" t="str">
        <f>'Dummy Table1'!JSZ27</f>
        <v>South Africa</v>
      </c>
    </row>
    <row r="17" spans="1:1016 1027:2045 2058:3066 3097:4074 4105:5120 5131:6139 6145:7157 7170:7343" x14ac:dyDescent="0.2">
      <c r="A17" s="108"/>
      <c r="B17" s="109" t="str">
        <f>'All Players'!H13</f>
        <v>Fiji</v>
      </c>
      <c r="C17" s="105"/>
      <c r="D17" s="110" t="str">
        <f>IF('All Players'!W13&lt;&gt;"",'All Players'!W13,"")</f>
        <v/>
      </c>
      <c r="E17" s="106" t="s">
        <v>2</v>
      </c>
      <c r="F17" s="110" t="str">
        <f>IF('All Players'!Y13&lt;&gt;"",'All Players'!Y13,"")</f>
        <v/>
      </c>
      <c r="G17" s="105"/>
      <c r="H17" s="105" t="str">
        <f>'All Players'!N13</f>
        <v>Korea Republic</v>
      </c>
      <c r="S17" s="97"/>
      <c r="Y17" s="100"/>
      <c r="AC17" s="97"/>
      <c r="AP17" s="97"/>
      <c r="AY17" s="96">
        <v>14</v>
      </c>
      <c r="AZ17" s="96" t="str">
        <f>IF(AND('Dummy Table1'!D27&lt;&gt;"",'Dummy Table1'!F27&lt;&gt;""),IF('Dummy Table1'!D27&gt;'Dummy Table1'!F27,'Dummy Table1'!B27,""),"")</f>
        <v/>
      </c>
      <c r="BA17" s="96" t="str">
        <f>IF(AND('Dummy Table1'!D27&lt;&gt;"",'Dummy Table1'!F27&lt;&gt;""),IF('Dummy Table1'!D27='Dummy Table1'!F27,'Dummy Table1'!B27,""),"")</f>
        <v/>
      </c>
      <c r="BB17" s="96" t="str">
        <f>IF(AND('Dummy Table1'!D27&lt;&gt;"",'Dummy Table1'!F27&lt;&gt;""),IF('Dummy Table1'!D27&gt;'Dummy Table1'!F27,'Dummy Table1'!H27,""),"")</f>
        <v/>
      </c>
      <c r="BC17" s="96">
        <f>IF(AND('Dummy Table1'!D27&lt;&gt;"",'Dummy Table1'!F27&lt;&gt;""),'Dummy Table1'!D27,0)</f>
        <v>0</v>
      </c>
      <c r="BD17" s="96" t="str">
        <f>IF(AND('Dummy Table1'!D27&lt;&gt;"",'Dummy Table1'!F27&lt;&gt;""),IF('Dummy Table1'!D27&lt;'Dummy Table1'!F27,'Dummy Table1'!H27,""),"")</f>
        <v/>
      </c>
      <c r="BE17" s="96" t="str">
        <f>IF(AND('Dummy Table1'!D27&lt;&gt;"",'Dummy Table1'!F27&lt;&gt;""),IF('Dummy Table1'!D27='Dummy Table1'!F27,'Dummy Table1'!H27,""),"")</f>
        <v/>
      </c>
      <c r="BF17" s="96" t="str">
        <f>IF(AND('Dummy Table1'!D27&lt;&gt;"",'Dummy Table1'!F27&lt;&gt;""),IF('Dummy Table1'!D27&lt;'Dummy Table1'!F27,'Dummy Table1'!B27,""),"")</f>
        <v/>
      </c>
      <c r="BG17" s="96">
        <f>IF(AND('Dummy Table1'!D27&lt;&gt;"",'Dummy Table1'!F27&lt;&gt;""),'Dummy Table1'!F27,0)</f>
        <v>0</v>
      </c>
      <c r="BH17" s="96">
        <v>1</v>
      </c>
      <c r="BI17" s="96" t="str">
        <f t="shared" si="1"/>
        <v/>
      </c>
      <c r="BJ17" s="96" t="str">
        <f t="shared" si="2"/>
        <v/>
      </c>
      <c r="BK17" s="96" t="str">
        <f t="shared" si="3"/>
        <v/>
      </c>
      <c r="BL17" s="96" t="str">
        <f t="shared" si="4"/>
        <v/>
      </c>
      <c r="BM17" s="96" t="str">
        <f t="shared" si="5"/>
        <v/>
      </c>
      <c r="BN17" s="96" t="str">
        <f t="shared" si="6"/>
        <v/>
      </c>
      <c r="BO17" s="96">
        <v>15</v>
      </c>
      <c r="BP17" s="96" t="str">
        <f>'Dummy Table1'!B28</f>
        <v>Germany</v>
      </c>
      <c r="BQ17" s="96" t="str">
        <f>IF(AND('Dummy Table1'!D28&lt;&gt;"",'Dummy Table1'!F28&lt;&gt;""),'Dummy Table1'!D28,"")</f>
        <v/>
      </c>
      <c r="BR17" s="96" t="str">
        <f>IF(AND('Dummy Table1'!F28&lt;&gt;"",'Dummy Table1'!D28&lt;&gt;""),'Dummy Table1'!F28,"")</f>
        <v/>
      </c>
      <c r="BS17" s="96" t="str">
        <f>'Dummy Table1'!H28</f>
        <v>Korea Republic</v>
      </c>
      <c r="BU17" s="108"/>
      <c r="BV17" s="109"/>
      <c r="BW17" s="105"/>
      <c r="BX17" s="110"/>
      <c r="BY17" s="106"/>
      <c r="BZ17" s="110"/>
      <c r="CA17" s="105"/>
      <c r="CB17" s="105"/>
      <c r="CM17" s="97"/>
      <c r="CS17" s="100"/>
      <c r="CW17" s="97"/>
      <c r="DJ17" s="97"/>
      <c r="EO17" s="108"/>
      <c r="EP17" s="109"/>
      <c r="EQ17" s="105"/>
      <c r="ER17" s="110"/>
      <c r="ES17" s="106"/>
      <c r="ET17" s="110"/>
      <c r="EU17" s="105"/>
      <c r="EV17" s="105"/>
      <c r="FG17" s="97"/>
      <c r="FM17" s="100"/>
      <c r="FQ17" s="97"/>
      <c r="GD17" s="97"/>
      <c r="HI17" s="108"/>
      <c r="HJ17" s="109"/>
      <c r="HK17" s="105"/>
      <c r="HL17" s="110"/>
      <c r="HM17" s="106"/>
      <c r="HN17" s="110"/>
      <c r="HO17" s="105"/>
      <c r="HP17" s="105"/>
      <c r="IA17" s="97"/>
      <c r="IG17" s="100"/>
      <c r="IK17" s="97"/>
      <c r="IX17" s="97"/>
      <c r="KC17" s="108"/>
      <c r="KD17" s="109"/>
      <c r="KE17" s="105"/>
      <c r="KF17" s="110"/>
      <c r="KG17" s="106"/>
      <c r="KH17" s="110"/>
      <c r="KI17" s="105"/>
      <c r="KJ17" s="105"/>
      <c r="KU17" s="97"/>
      <c r="LA17" s="100"/>
      <c r="LE17" s="97"/>
      <c r="LR17" s="97"/>
      <c r="MW17" s="108"/>
      <c r="MX17" s="109"/>
      <c r="MY17" s="105"/>
      <c r="MZ17" s="110"/>
      <c r="NA17" s="106"/>
      <c r="NB17" s="110"/>
      <c r="NC17" s="105"/>
      <c r="ND17" s="105"/>
      <c r="NO17" s="97"/>
      <c r="NU17" s="100"/>
      <c r="NY17" s="97"/>
      <c r="OL17" s="97"/>
      <c r="PQ17" s="108"/>
      <c r="PR17" s="109"/>
      <c r="PS17" s="105"/>
      <c r="PT17" s="110"/>
      <c r="PU17" s="106"/>
      <c r="PV17" s="110"/>
      <c r="PW17" s="105"/>
      <c r="PX17" s="105"/>
      <c r="QI17" s="97"/>
      <c r="QO17" s="100"/>
      <c r="QS17" s="97"/>
      <c r="RF17" s="97"/>
      <c r="SK17" s="108"/>
      <c r="SL17" s="109"/>
      <c r="SM17" s="105"/>
      <c r="SN17" s="110"/>
      <c r="SO17" s="106"/>
      <c r="SP17" s="110"/>
      <c r="SQ17" s="105"/>
      <c r="SR17" s="105"/>
      <c r="TC17" s="97"/>
      <c r="TI17" s="100"/>
      <c r="TM17" s="97"/>
      <c r="TZ17" s="97"/>
      <c r="VE17" s="108"/>
      <c r="VF17" s="109"/>
      <c r="VG17" s="105"/>
      <c r="VH17" s="110"/>
      <c r="VI17" s="106"/>
      <c r="VJ17" s="110"/>
      <c r="VK17" s="105"/>
      <c r="VL17" s="105"/>
      <c r="VW17" s="97"/>
      <c r="WC17" s="100"/>
      <c r="WG17" s="97"/>
      <c r="WT17" s="97"/>
      <c r="XY17" s="108"/>
      <c r="XZ17" s="109"/>
      <c r="YA17" s="105"/>
      <c r="YB17" s="110"/>
      <c r="YC17" s="106"/>
      <c r="YD17" s="110"/>
      <c r="YE17" s="105"/>
      <c r="YF17" s="105"/>
      <c r="YQ17" s="97"/>
      <c r="YW17" s="100"/>
      <c r="ZA17" s="97"/>
      <c r="ZN17" s="97"/>
      <c r="AAS17" s="108"/>
      <c r="AAT17" s="109"/>
      <c r="AAU17" s="105"/>
      <c r="AAV17" s="110"/>
      <c r="AAW17" s="106"/>
      <c r="AAX17" s="110"/>
      <c r="AAY17" s="105"/>
      <c r="AAZ17" s="105"/>
      <c r="ABK17" s="97"/>
      <c r="ABQ17" s="100"/>
      <c r="ABU17" s="97"/>
      <c r="ACH17" s="97"/>
      <c r="ADM17" s="108"/>
      <c r="ADN17" s="109"/>
      <c r="ADO17" s="105"/>
      <c r="ADP17" s="110"/>
      <c r="ADQ17" s="106"/>
      <c r="ADR17" s="110"/>
      <c r="ADS17" s="105"/>
      <c r="ADT17" s="105"/>
      <c r="AEE17" s="97"/>
      <c r="AEK17" s="100"/>
      <c r="AEO17" s="97"/>
      <c r="AFB17" s="97"/>
      <c r="AGG17" s="108"/>
      <c r="AGH17" s="109"/>
      <c r="AGI17" s="105"/>
      <c r="AGJ17" s="110"/>
      <c r="AGK17" s="106"/>
      <c r="AGL17" s="110"/>
      <c r="AGM17" s="105"/>
      <c r="AGN17" s="105"/>
      <c r="AGY17" s="97"/>
      <c r="AHE17" s="100"/>
      <c r="AHI17" s="97"/>
      <c r="AHV17" s="97"/>
      <c r="AJA17" s="108"/>
      <c r="AJB17" s="109"/>
      <c r="AJC17" s="105"/>
      <c r="AJD17" s="110"/>
      <c r="AJE17" s="106"/>
      <c r="AJF17" s="110"/>
      <c r="AJG17" s="105"/>
      <c r="AJH17" s="105"/>
      <c r="AJS17" s="97"/>
      <c r="AJY17" s="100"/>
      <c r="AKC17" s="97"/>
      <c r="AKP17" s="97"/>
      <c r="ALU17" s="108"/>
      <c r="ALV17" s="109"/>
      <c r="ALW17" s="105"/>
      <c r="ALX17" s="110"/>
      <c r="ALY17" s="106"/>
      <c r="ALZ17" s="110"/>
      <c r="AMA17" s="105"/>
      <c r="AMB17" s="105"/>
      <c r="AMM17" s="97"/>
      <c r="AMS17" s="100"/>
      <c r="AMW17" s="97"/>
      <c r="ANJ17" s="97"/>
      <c r="AOO17" s="108"/>
      <c r="AOP17" s="109"/>
      <c r="AOQ17" s="105"/>
      <c r="AOR17" s="110"/>
      <c r="AOS17" s="106"/>
      <c r="AOT17" s="110"/>
      <c r="AOU17" s="105"/>
      <c r="AOV17" s="105"/>
      <c r="APG17" s="97"/>
      <c r="APM17" s="100"/>
      <c r="APQ17" s="97"/>
      <c r="AQD17" s="97"/>
      <c r="ARI17" s="108"/>
      <c r="ARJ17" s="109"/>
      <c r="ARK17" s="105"/>
      <c r="ARL17" s="110"/>
      <c r="ARM17" s="106"/>
      <c r="ARN17" s="110"/>
      <c r="ARO17" s="105"/>
      <c r="ARP17" s="105"/>
      <c r="ASA17" s="97"/>
      <c r="ASG17" s="100"/>
      <c r="ASK17" s="97"/>
      <c r="ASX17" s="97"/>
      <c r="AUC17" s="108"/>
      <c r="AUD17" s="109"/>
      <c r="AUE17" s="105"/>
      <c r="AUF17" s="110"/>
      <c r="AUG17" s="106"/>
      <c r="AUH17" s="110"/>
      <c r="AUI17" s="105"/>
      <c r="AUJ17" s="105"/>
      <c r="AUU17" s="97"/>
      <c r="AVA17" s="100"/>
      <c r="AVE17" s="97"/>
      <c r="AVR17" s="97"/>
      <c r="AWW17" s="108"/>
      <c r="AWX17" s="109"/>
      <c r="AWY17" s="105"/>
      <c r="AWZ17" s="110"/>
      <c r="AXA17" s="106"/>
      <c r="AXB17" s="110"/>
      <c r="AXC17" s="105"/>
      <c r="AXD17" s="105"/>
      <c r="AXO17" s="97"/>
      <c r="AXU17" s="100"/>
      <c r="AXY17" s="97"/>
      <c r="AYL17" s="97"/>
      <c r="AZQ17" s="108"/>
      <c r="AZR17" s="109"/>
      <c r="AZS17" s="105"/>
      <c r="AZT17" s="110"/>
      <c r="AZU17" s="106"/>
      <c r="AZV17" s="110"/>
      <c r="AZW17" s="105"/>
      <c r="AZX17" s="105"/>
      <c r="BAI17" s="97"/>
      <c r="BAO17" s="100"/>
      <c r="BAS17" s="97"/>
      <c r="BBF17" s="97"/>
      <c r="BCK17" s="108"/>
      <c r="BCL17" s="109"/>
      <c r="BCM17" s="105"/>
      <c r="BCN17" s="110"/>
      <c r="BCO17" s="106"/>
      <c r="BCP17" s="110"/>
      <c r="BCQ17" s="105"/>
      <c r="BCR17" s="105"/>
      <c r="BDC17" s="97"/>
      <c r="BDI17" s="100"/>
      <c r="BDM17" s="97"/>
      <c r="BDZ17" s="97"/>
      <c r="BFE17" s="108"/>
      <c r="BFF17" s="109"/>
      <c r="BFG17" s="105"/>
      <c r="BFH17" s="110"/>
      <c r="BFI17" s="106"/>
      <c r="BFJ17" s="110"/>
      <c r="BFK17" s="105"/>
      <c r="BFL17" s="105"/>
      <c r="BFW17" s="97"/>
      <c r="BGC17" s="100"/>
      <c r="BGG17" s="97"/>
      <c r="BGT17" s="97"/>
      <c r="BHY17" s="108"/>
      <c r="BHZ17" s="109"/>
      <c r="BIA17" s="105"/>
      <c r="BIB17" s="110"/>
      <c r="BIC17" s="106"/>
      <c r="BID17" s="110"/>
      <c r="BIE17" s="105"/>
      <c r="BIF17" s="105"/>
      <c r="BIQ17" s="97"/>
      <c r="BIW17" s="100"/>
      <c r="BJA17" s="97"/>
      <c r="BJN17" s="97"/>
      <c r="BKS17" s="108"/>
      <c r="BKT17" s="109"/>
      <c r="BKU17" s="105"/>
      <c r="BKV17" s="110"/>
      <c r="BKW17" s="106"/>
      <c r="BKX17" s="110"/>
      <c r="BKY17" s="105"/>
      <c r="BKZ17" s="105"/>
      <c r="BLK17" s="97"/>
      <c r="BLQ17" s="100"/>
      <c r="BLU17" s="97"/>
      <c r="BMH17" s="97"/>
      <c r="BNM17" s="108"/>
      <c r="BNN17" s="109"/>
      <c r="BNO17" s="105"/>
      <c r="BNP17" s="110"/>
      <c r="BNQ17" s="106"/>
      <c r="BNR17" s="110"/>
      <c r="BNS17" s="105"/>
      <c r="BNT17" s="105"/>
      <c r="BOE17" s="97"/>
      <c r="BOK17" s="100"/>
      <c r="BOO17" s="97"/>
      <c r="BPB17" s="97"/>
      <c r="BQG17" s="108"/>
      <c r="BQH17" s="109"/>
      <c r="BQI17" s="105"/>
      <c r="BQJ17" s="110"/>
      <c r="BQK17" s="106"/>
      <c r="BQL17" s="110"/>
      <c r="BQM17" s="105"/>
      <c r="BQN17" s="105"/>
      <c r="BQY17" s="97"/>
      <c r="BRE17" s="100"/>
      <c r="BRI17" s="97"/>
      <c r="BRV17" s="97"/>
      <c r="BTA17" s="108"/>
      <c r="BTB17" s="109"/>
      <c r="BTC17" s="105"/>
      <c r="BTD17" s="110"/>
      <c r="BTE17" s="106"/>
      <c r="BTF17" s="110"/>
      <c r="BTG17" s="105"/>
      <c r="BTH17" s="105"/>
      <c r="BTS17" s="97"/>
      <c r="BTY17" s="100"/>
      <c r="BUC17" s="97"/>
      <c r="BUP17" s="97"/>
      <c r="BVU17" s="108"/>
      <c r="BVV17" s="109"/>
      <c r="BVW17" s="105"/>
      <c r="BVX17" s="110"/>
      <c r="BVY17" s="106"/>
      <c r="BVZ17" s="110"/>
      <c r="BWA17" s="105"/>
      <c r="BWB17" s="105"/>
      <c r="BWM17" s="97"/>
      <c r="BWS17" s="100"/>
      <c r="BWW17" s="97"/>
      <c r="BXJ17" s="97"/>
      <c r="BYO17" s="108"/>
      <c r="BYP17" s="109"/>
      <c r="BYQ17" s="105"/>
      <c r="BYR17" s="110"/>
      <c r="BYS17" s="106"/>
      <c r="BYT17" s="110"/>
      <c r="BYU17" s="105"/>
      <c r="BYV17" s="105"/>
      <c r="BZG17" s="97"/>
      <c r="BZM17" s="100"/>
      <c r="BZQ17" s="97"/>
      <c r="CAD17" s="97"/>
      <c r="CBI17" s="108"/>
      <c r="CBJ17" s="109"/>
      <c r="CBK17" s="105"/>
      <c r="CBL17" s="110"/>
      <c r="CBM17" s="106"/>
      <c r="CBN17" s="110"/>
      <c r="CBO17" s="105"/>
      <c r="CBP17" s="105"/>
      <c r="CCA17" s="97"/>
      <c r="CCG17" s="100"/>
      <c r="CCK17" s="97"/>
      <c r="CCX17" s="97"/>
      <c r="CEC17" s="108"/>
      <c r="CED17" s="109"/>
      <c r="CEE17" s="105"/>
      <c r="CEF17" s="110"/>
      <c r="CEG17" s="106"/>
      <c r="CEH17" s="110"/>
      <c r="CEI17" s="105"/>
      <c r="CEJ17" s="105"/>
      <c r="CEU17" s="97"/>
      <c r="CFA17" s="100"/>
      <c r="CFE17" s="97"/>
      <c r="CFR17" s="97"/>
      <c r="CGW17" s="108"/>
      <c r="CGX17" s="109"/>
      <c r="CGY17" s="105"/>
      <c r="CGZ17" s="110"/>
      <c r="CHA17" s="106"/>
      <c r="CHB17" s="110"/>
      <c r="CHC17" s="105"/>
      <c r="CHD17" s="105"/>
      <c r="CHO17" s="97"/>
      <c r="CHU17" s="100"/>
      <c r="CHY17" s="97"/>
      <c r="CIL17" s="97"/>
      <c r="CJQ17" s="108"/>
      <c r="CJR17" s="109"/>
      <c r="CJS17" s="105"/>
      <c r="CJT17" s="110"/>
      <c r="CJU17" s="106"/>
      <c r="CJV17" s="110"/>
      <c r="CJW17" s="105"/>
      <c r="CJX17" s="105"/>
      <c r="CKI17" s="97"/>
      <c r="CKO17" s="100"/>
      <c r="CKS17" s="97"/>
      <c r="CLF17" s="97"/>
      <c r="CMK17" s="108"/>
      <c r="CML17" s="109"/>
      <c r="CMM17" s="105"/>
      <c r="CMN17" s="110"/>
      <c r="CMO17" s="106"/>
      <c r="CMP17" s="110"/>
      <c r="CMQ17" s="105"/>
      <c r="CMR17" s="105"/>
      <c r="CNC17" s="97"/>
      <c r="CNI17" s="100"/>
      <c r="CNM17" s="97"/>
      <c r="CNZ17" s="97"/>
      <c r="CPE17" s="108"/>
      <c r="CPF17" s="109"/>
      <c r="CPG17" s="105"/>
      <c r="CPH17" s="110"/>
      <c r="CPI17" s="106"/>
      <c r="CPJ17" s="110"/>
      <c r="CPK17" s="105"/>
      <c r="CPL17" s="105"/>
      <c r="CPW17" s="97"/>
      <c r="CQC17" s="100"/>
      <c r="CQG17" s="97"/>
      <c r="CQT17" s="97"/>
      <c r="CRY17" s="108"/>
      <c r="CRZ17" s="109"/>
      <c r="CSA17" s="105"/>
      <c r="CSB17" s="110"/>
      <c r="CSC17" s="106"/>
      <c r="CSD17" s="110"/>
      <c r="CSE17" s="105"/>
      <c r="CSF17" s="105"/>
      <c r="CSQ17" s="97"/>
      <c r="CSW17" s="100"/>
      <c r="CTA17" s="97"/>
      <c r="CTN17" s="97"/>
      <c r="CUS17" s="108"/>
      <c r="CUT17" s="109"/>
      <c r="CUU17" s="105"/>
      <c r="CUV17" s="110"/>
      <c r="CUW17" s="106"/>
      <c r="CUX17" s="110"/>
      <c r="CUY17" s="105"/>
      <c r="CUZ17" s="105"/>
      <c r="CVK17" s="97"/>
      <c r="CVQ17" s="100"/>
      <c r="CVU17" s="97"/>
      <c r="CWH17" s="97"/>
      <c r="CXM17" s="108"/>
      <c r="CXN17" s="109"/>
      <c r="CXO17" s="105"/>
      <c r="CXP17" s="110"/>
      <c r="CXQ17" s="106"/>
      <c r="CXR17" s="110"/>
      <c r="CXS17" s="105"/>
      <c r="CXT17" s="105"/>
      <c r="CYE17" s="97"/>
      <c r="CYK17" s="100"/>
      <c r="CYO17" s="97"/>
      <c r="CZB17" s="97"/>
      <c r="DAG17" s="108"/>
      <c r="DAH17" s="109"/>
      <c r="DAI17" s="105"/>
      <c r="DAJ17" s="110"/>
      <c r="DAK17" s="106"/>
      <c r="DAL17" s="110"/>
      <c r="DAM17" s="105"/>
      <c r="DAN17" s="105"/>
      <c r="DAY17" s="97"/>
      <c r="DBE17" s="100"/>
      <c r="DBI17" s="97"/>
      <c r="DBV17" s="97"/>
      <c r="DDA17" s="108"/>
      <c r="DDB17" s="109"/>
      <c r="DDC17" s="105"/>
      <c r="DDD17" s="110"/>
      <c r="DDE17" s="106"/>
      <c r="DDF17" s="110"/>
      <c r="DDG17" s="105"/>
      <c r="DDH17" s="105"/>
      <c r="DDS17" s="97"/>
      <c r="DDY17" s="100"/>
      <c r="DEC17" s="97"/>
      <c r="DEP17" s="97"/>
      <c r="DFU17" s="108"/>
      <c r="DFV17" s="109"/>
      <c r="DFW17" s="105"/>
      <c r="DFX17" s="110"/>
      <c r="DFY17" s="106"/>
      <c r="DFZ17" s="110"/>
      <c r="DGA17" s="105"/>
      <c r="DGB17" s="105"/>
      <c r="DGM17" s="97"/>
      <c r="DGS17" s="100"/>
      <c r="DGW17" s="97"/>
      <c r="DHJ17" s="97"/>
      <c r="DIO17" s="108"/>
      <c r="DIP17" s="109"/>
      <c r="DIQ17" s="105"/>
      <c r="DIR17" s="110"/>
      <c r="DIS17" s="106"/>
      <c r="DIT17" s="110"/>
      <c r="DIU17" s="105"/>
      <c r="DIV17" s="105"/>
      <c r="DJG17" s="97"/>
      <c r="DJM17" s="100"/>
      <c r="DJQ17" s="97"/>
      <c r="DKD17" s="97"/>
      <c r="DLI17" s="108"/>
      <c r="DLJ17" s="109"/>
      <c r="DLK17" s="105"/>
      <c r="DLL17" s="110"/>
      <c r="DLM17" s="106"/>
      <c r="DLN17" s="110"/>
      <c r="DLO17" s="105"/>
      <c r="DLP17" s="105"/>
      <c r="DMA17" s="97"/>
      <c r="DMG17" s="100"/>
      <c r="DMK17" s="97"/>
      <c r="DMX17" s="97"/>
      <c r="DOC17" s="108"/>
      <c r="DOD17" s="109"/>
      <c r="DOE17" s="105"/>
      <c r="DOF17" s="110"/>
      <c r="DOG17" s="106"/>
      <c r="DOH17" s="110"/>
      <c r="DOI17" s="105"/>
      <c r="DOJ17" s="105"/>
      <c r="DOU17" s="97"/>
      <c r="DPA17" s="100"/>
      <c r="DPE17" s="97"/>
      <c r="DPR17" s="97"/>
      <c r="DQW17" s="108"/>
      <c r="DQX17" s="109"/>
      <c r="DQY17" s="105"/>
      <c r="DQZ17" s="110"/>
      <c r="DRA17" s="106"/>
      <c r="DRB17" s="110"/>
      <c r="DRC17" s="105"/>
      <c r="DRD17" s="105"/>
      <c r="DRO17" s="97"/>
      <c r="DRU17" s="100"/>
      <c r="DRY17" s="97"/>
      <c r="DSL17" s="97"/>
      <c r="DTQ17" s="108"/>
      <c r="DTR17" s="109"/>
      <c r="DTS17" s="105"/>
      <c r="DTT17" s="110"/>
      <c r="DTU17" s="106"/>
      <c r="DTV17" s="110"/>
      <c r="DTW17" s="105"/>
      <c r="DTX17" s="105"/>
      <c r="DUI17" s="97"/>
      <c r="DUO17" s="100"/>
      <c r="DUS17" s="97"/>
      <c r="DVF17" s="97"/>
      <c r="DWK17" s="108"/>
      <c r="DWL17" s="109"/>
      <c r="DWM17" s="105"/>
      <c r="DWN17" s="110"/>
      <c r="DWO17" s="106"/>
      <c r="DWP17" s="110"/>
      <c r="DWQ17" s="105"/>
      <c r="DWR17" s="105"/>
      <c r="DXC17" s="97"/>
      <c r="DXI17" s="100"/>
      <c r="DXM17" s="97"/>
      <c r="DXZ17" s="97"/>
      <c r="DZE17" s="108"/>
      <c r="DZF17" s="109"/>
      <c r="DZG17" s="105"/>
      <c r="DZH17" s="110"/>
      <c r="DZI17" s="106"/>
      <c r="DZJ17" s="110"/>
      <c r="DZK17" s="105"/>
      <c r="DZL17" s="105"/>
      <c r="DZW17" s="97"/>
      <c r="EAC17" s="100"/>
      <c r="EAG17" s="97"/>
      <c r="EAT17" s="97"/>
      <c r="EBY17" s="108"/>
      <c r="EBZ17" s="109"/>
      <c r="ECA17" s="105"/>
      <c r="ECB17" s="110"/>
      <c r="ECC17" s="106"/>
      <c r="ECD17" s="110"/>
      <c r="ECE17" s="105"/>
      <c r="ECF17" s="105"/>
      <c r="ECQ17" s="97"/>
      <c r="ECW17" s="100"/>
      <c r="EDA17" s="97"/>
      <c r="EDN17" s="97"/>
      <c r="EES17" s="108"/>
      <c r="EET17" s="109"/>
      <c r="EEU17" s="105"/>
      <c r="EEV17" s="110"/>
      <c r="EEW17" s="106"/>
      <c r="EEX17" s="110"/>
      <c r="EEY17" s="105"/>
      <c r="EEZ17" s="105"/>
      <c r="EFK17" s="97"/>
      <c r="EFQ17" s="100"/>
      <c r="EFU17" s="97"/>
      <c r="EGH17" s="97"/>
      <c r="EHM17" s="108"/>
      <c r="EHN17" s="109"/>
      <c r="EHO17" s="105"/>
      <c r="EHP17" s="110"/>
      <c r="EHQ17" s="106"/>
      <c r="EHR17" s="110"/>
      <c r="EHS17" s="105"/>
      <c r="EHT17" s="105"/>
      <c r="EIE17" s="97"/>
      <c r="EIK17" s="100"/>
      <c r="EIO17" s="97"/>
      <c r="EJB17" s="97"/>
      <c r="EKG17" s="108"/>
      <c r="EKH17" s="109"/>
      <c r="EKI17" s="105"/>
      <c r="EKJ17" s="110"/>
      <c r="EKK17" s="106"/>
      <c r="EKL17" s="110"/>
      <c r="EKM17" s="105"/>
      <c r="EKN17" s="105"/>
      <c r="EKY17" s="97"/>
      <c r="ELE17" s="100"/>
      <c r="ELI17" s="97"/>
      <c r="ELV17" s="97"/>
      <c r="ENA17" s="108"/>
      <c r="ENB17" s="109"/>
      <c r="ENC17" s="105"/>
      <c r="END17" s="110"/>
      <c r="ENE17" s="106"/>
      <c r="ENF17" s="110"/>
      <c r="ENG17" s="105"/>
      <c r="ENH17" s="105"/>
      <c r="ENS17" s="97"/>
      <c r="ENY17" s="100"/>
      <c r="EOC17" s="97"/>
      <c r="EOP17" s="97"/>
      <c r="EPU17" s="108"/>
      <c r="EPV17" s="109"/>
      <c r="EPW17" s="105"/>
      <c r="EPX17" s="110"/>
      <c r="EPY17" s="106"/>
      <c r="EPZ17" s="110"/>
      <c r="EQA17" s="105"/>
      <c r="EQB17" s="105"/>
      <c r="EQM17" s="97"/>
      <c r="EQS17" s="100"/>
      <c r="EQW17" s="97"/>
      <c r="ERJ17" s="97"/>
      <c r="ESO17" s="108"/>
      <c r="ESP17" s="109"/>
      <c r="ESQ17" s="105"/>
      <c r="ESR17" s="110"/>
      <c r="ESS17" s="106"/>
      <c r="EST17" s="110"/>
      <c r="ESU17" s="105"/>
      <c r="ESV17" s="105"/>
      <c r="ETG17" s="97"/>
      <c r="ETM17" s="100"/>
      <c r="ETQ17" s="97"/>
      <c r="EUD17" s="97"/>
      <c r="EVI17" s="108"/>
      <c r="EVJ17" s="109"/>
      <c r="EVK17" s="105"/>
      <c r="EVL17" s="110"/>
      <c r="EVM17" s="106"/>
      <c r="EVN17" s="110"/>
      <c r="EVO17" s="105"/>
      <c r="EVP17" s="105"/>
      <c r="EWA17" s="97"/>
      <c r="EWG17" s="100"/>
      <c r="EWK17" s="97"/>
      <c r="EWX17" s="97"/>
      <c r="EYC17" s="108"/>
      <c r="EYD17" s="109"/>
      <c r="EYE17" s="105"/>
      <c r="EYF17" s="110"/>
      <c r="EYG17" s="106"/>
      <c r="EYH17" s="110"/>
      <c r="EYI17" s="105"/>
      <c r="EYJ17" s="105"/>
      <c r="EYU17" s="97"/>
      <c r="EZA17" s="100"/>
      <c r="EZE17" s="97"/>
      <c r="EZR17" s="97"/>
      <c r="FAW17" s="108"/>
      <c r="FAX17" s="109"/>
      <c r="FAY17" s="105"/>
      <c r="FAZ17" s="110"/>
      <c r="FBA17" s="106"/>
      <c r="FBB17" s="110"/>
      <c r="FBC17" s="105"/>
      <c r="FBD17" s="105"/>
      <c r="FBO17" s="97"/>
      <c r="FBU17" s="100"/>
      <c r="FBY17" s="97"/>
      <c r="FCL17" s="97"/>
      <c r="FDQ17" s="108"/>
      <c r="FDR17" s="109"/>
      <c r="FDS17" s="105"/>
      <c r="FDT17" s="110"/>
      <c r="FDU17" s="106"/>
      <c r="FDV17" s="110"/>
      <c r="FDW17" s="105"/>
      <c r="FDX17" s="105"/>
      <c r="FEI17" s="97"/>
      <c r="FEO17" s="100"/>
      <c r="FES17" s="97"/>
      <c r="FFF17" s="97"/>
      <c r="FGK17" s="108"/>
      <c r="FGL17" s="109"/>
      <c r="FGM17" s="105"/>
      <c r="FGN17" s="110"/>
      <c r="FGO17" s="106"/>
      <c r="FGP17" s="110"/>
      <c r="FGQ17" s="105"/>
      <c r="FGR17" s="105"/>
      <c r="FHC17" s="97"/>
      <c r="FHI17" s="100"/>
      <c r="FHM17" s="97"/>
      <c r="FHZ17" s="97"/>
      <c r="FJE17" s="108"/>
      <c r="FJF17" s="109"/>
      <c r="FJG17" s="105"/>
      <c r="FJH17" s="110"/>
      <c r="FJI17" s="106"/>
      <c r="FJJ17" s="110"/>
      <c r="FJK17" s="105"/>
      <c r="FJL17" s="105"/>
      <c r="FJW17" s="97"/>
      <c r="FKC17" s="100"/>
      <c r="FKG17" s="97"/>
      <c r="FKT17" s="97"/>
      <c r="FLY17" s="108"/>
      <c r="FLZ17" s="109"/>
      <c r="FMA17" s="105"/>
      <c r="FMB17" s="110"/>
      <c r="FMC17" s="106"/>
      <c r="FMD17" s="110"/>
      <c r="FME17" s="105"/>
      <c r="FMF17" s="105"/>
      <c r="FMQ17" s="97"/>
      <c r="FMW17" s="100"/>
      <c r="FNA17" s="97"/>
      <c r="FNN17" s="97"/>
      <c r="FOS17" s="108"/>
      <c r="FOT17" s="109"/>
      <c r="FOU17" s="105"/>
      <c r="FOV17" s="110"/>
      <c r="FOW17" s="106"/>
      <c r="FOX17" s="110"/>
      <c r="FOY17" s="105"/>
      <c r="FOZ17" s="105"/>
      <c r="FPK17" s="97"/>
      <c r="FPQ17" s="100"/>
      <c r="FPU17" s="97"/>
      <c r="FQH17" s="97"/>
      <c r="FRM17" s="108"/>
      <c r="FRN17" s="109"/>
      <c r="FRO17" s="105"/>
      <c r="FRP17" s="110"/>
      <c r="FRQ17" s="106"/>
      <c r="FRR17" s="110"/>
      <c r="FRS17" s="105"/>
      <c r="FRT17" s="105"/>
      <c r="FSE17" s="97"/>
      <c r="FSK17" s="100"/>
      <c r="FSO17" s="97"/>
      <c r="FTB17" s="97"/>
      <c r="FUG17" s="108"/>
      <c r="FUH17" s="109"/>
      <c r="FUI17" s="105"/>
      <c r="FUJ17" s="110"/>
      <c r="FUK17" s="106"/>
      <c r="FUL17" s="110"/>
      <c r="FUM17" s="105"/>
      <c r="FUN17" s="105"/>
      <c r="FUY17" s="97"/>
      <c r="FVE17" s="100"/>
      <c r="FVI17" s="97"/>
      <c r="FVV17" s="97"/>
      <c r="FXA17" s="108"/>
      <c r="FXB17" s="109"/>
      <c r="FXC17" s="105"/>
      <c r="FXD17" s="110"/>
      <c r="FXE17" s="106"/>
      <c r="FXF17" s="110"/>
      <c r="FXG17" s="105"/>
      <c r="FXH17" s="105"/>
      <c r="FXS17" s="97"/>
      <c r="FXY17" s="100"/>
      <c r="FYC17" s="97"/>
      <c r="FYP17" s="97"/>
      <c r="FZU17" s="108"/>
      <c r="FZV17" s="109"/>
      <c r="FZW17" s="105"/>
      <c r="FZX17" s="110"/>
      <c r="FZY17" s="106"/>
      <c r="FZZ17" s="110"/>
      <c r="GAA17" s="105"/>
      <c r="GAB17" s="105"/>
      <c r="GAM17" s="97"/>
      <c r="GAS17" s="100"/>
      <c r="GAW17" s="97"/>
      <c r="GBJ17" s="97"/>
      <c r="GCO17" s="108"/>
      <c r="GCP17" s="109"/>
      <c r="GCQ17" s="105"/>
      <c r="GCR17" s="110"/>
      <c r="GCS17" s="106"/>
      <c r="GCT17" s="110"/>
      <c r="GCU17" s="105"/>
      <c r="GCV17" s="105"/>
      <c r="GDG17" s="97"/>
      <c r="GDM17" s="100"/>
      <c r="GDQ17" s="97"/>
      <c r="GED17" s="97"/>
      <c r="GFI17" s="108"/>
      <c r="GFJ17" s="109"/>
      <c r="GFK17" s="105"/>
      <c r="GFL17" s="110"/>
      <c r="GFM17" s="106"/>
      <c r="GFN17" s="110"/>
      <c r="GFO17" s="105"/>
      <c r="GFP17" s="105"/>
      <c r="GGA17" s="97"/>
      <c r="GGG17" s="100"/>
      <c r="GGK17" s="97"/>
      <c r="GGX17" s="97"/>
      <c r="GIC17" s="108"/>
      <c r="GID17" s="109"/>
      <c r="GIE17" s="105"/>
      <c r="GIF17" s="110"/>
      <c r="GIG17" s="106"/>
      <c r="GIH17" s="110"/>
      <c r="GII17" s="105"/>
      <c r="GIJ17" s="105"/>
      <c r="GIU17" s="97"/>
      <c r="GJA17" s="100"/>
      <c r="GJE17" s="97"/>
      <c r="GJR17" s="97"/>
      <c r="GKW17" s="108"/>
      <c r="GKX17" s="109"/>
      <c r="GKY17" s="105"/>
      <c r="GKZ17" s="110"/>
      <c r="GLA17" s="106"/>
      <c r="GLB17" s="110"/>
      <c r="GLC17" s="105"/>
      <c r="GLD17" s="105"/>
      <c r="GLO17" s="97"/>
      <c r="GLU17" s="100"/>
      <c r="GLY17" s="97"/>
      <c r="GML17" s="97"/>
      <c r="GNQ17" s="108"/>
      <c r="GNR17" s="109"/>
      <c r="GNS17" s="105"/>
      <c r="GNT17" s="110"/>
      <c r="GNU17" s="106"/>
      <c r="GNV17" s="110"/>
      <c r="GNW17" s="105"/>
      <c r="GNX17" s="105"/>
      <c r="GOI17" s="97"/>
      <c r="GOO17" s="100"/>
      <c r="GOS17" s="97"/>
      <c r="GPF17" s="97"/>
      <c r="GQK17" s="108"/>
      <c r="GQL17" s="109"/>
      <c r="GQM17" s="105"/>
      <c r="GQN17" s="110"/>
      <c r="GQO17" s="106"/>
      <c r="GQP17" s="110"/>
      <c r="GQQ17" s="105"/>
      <c r="GQR17" s="105"/>
      <c r="GRC17" s="97"/>
      <c r="GRI17" s="100"/>
      <c r="GRM17" s="97"/>
      <c r="GRZ17" s="97"/>
      <c r="GTE17" s="108"/>
      <c r="GTF17" s="109"/>
      <c r="GTG17" s="105"/>
      <c r="GTH17" s="110"/>
      <c r="GTI17" s="106"/>
      <c r="GTJ17" s="110"/>
      <c r="GTK17" s="105"/>
      <c r="GTL17" s="105"/>
      <c r="GTW17" s="97"/>
      <c r="GUC17" s="100"/>
      <c r="GUG17" s="97"/>
      <c r="GUT17" s="97"/>
      <c r="GVY17" s="108"/>
      <c r="GVZ17" s="109"/>
      <c r="GWA17" s="105"/>
      <c r="GWB17" s="110"/>
      <c r="GWC17" s="106"/>
      <c r="GWD17" s="110"/>
      <c r="GWE17" s="105"/>
      <c r="GWF17" s="105"/>
      <c r="GWQ17" s="97"/>
      <c r="GWW17" s="100"/>
      <c r="GXA17" s="97"/>
      <c r="GXN17" s="97"/>
      <c r="GYS17" s="108"/>
      <c r="GYT17" s="109"/>
      <c r="GYU17" s="105"/>
      <c r="GYV17" s="110"/>
      <c r="GYW17" s="106"/>
      <c r="GYX17" s="110"/>
      <c r="GYY17" s="105"/>
      <c r="GYZ17" s="105"/>
      <c r="GZK17" s="97"/>
      <c r="GZQ17" s="100"/>
      <c r="GZU17" s="97"/>
      <c r="HAH17" s="97"/>
      <c r="HBM17" s="108"/>
      <c r="HBN17" s="109"/>
      <c r="HBO17" s="105"/>
      <c r="HBP17" s="110"/>
      <c r="HBQ17" s="106"/>
      <c r="HBR17" s="110"/>
      <c r="HBS17" s="105"/>
      <c r="HBT17" s="105"/>
      <c r="HCE17" s="97"/>
      <c r="HCK17" s="100"/>
      <c r="HCO17" s="97"/>
      <c r="HDB17" s="97"/>
      <c r="HEG17" s="108"/>
      <c r="HEH17" s="109"/>
      <c r="HEI17" s="105"/>
      <c r="HEJ17" s="110"/>
      <c r="HEK17" s="106"/>
      <c r="HEL17" s="110"/>
      <c r="HEM17" s="105"/>
      <c r="HEN17" s="105"/>
      <c r="HEY17" s="97"/>
      <c r="HFE17" s="100"/>
      <c r="HFI17" s="97"/>
      <c r="HFV17" s="97"/>
      <c r="HHA17" s="108"/>
      <c r="HHB17" s="109"/>
      <c r="HHC17" s="105"/>
      <c r="HHD17" s="110"/>
      <c r="HHE17" s="106"/>
      <c r="HHF17" s="110"/>
      <c r="HHG17" s="105"/>
      <c r="HHH17" s="105"/>
      <c r="HHS17" s="97"/>
      <c r="HHY17" s="100"/>
      <c r="HIC17" s="97"/>
      <c r="HIP17" s="97"/>
      <c r="HJU17" s="108"/>
      <c r="HJV17" s="109"/>
      <c r="HJW17" s="105"/>
      <c r="HJX17" s="110"/>
      <c r="HJY17" s="106"/>
      <c r="HJZ17" s="110"/>
      <c r="HKA17" s="105"/>
      <c r="HKB17" s="105"/>
      <c r="HKM17" s="97"/>
      <c r="HKS17" s="100"/>
      <c r="HKW17" s="97"/>
      <c r="HLJ17" s="97"/>
      <c r="HMO17" s="108"/>
      <c r="HMP17" s="109"/>
      <c r="HMQ17" s="105"/>
      <c r="HMR17" s="110"/>
      <c r="HMS17" s="106"/>
      <c r="HMT17" s="110"/>
      <c r="HMU17" s="105"/>
      <c r="HMV17" s="105"/>
      <c r="HNG17" s="97"/>
      <c r="HNM17" s="100"/>
      <c r="HNQ17" s="97"/>
      <c r="HOD17" s="97"/>
      <c r="HPI17" s="108"/>
      <c r="HPJ17" s="109"/>
      <c r="HPK17" s="105"/>
      <c r="HPL17" s="110"/>
      <c r="HPM17" s="106"/>
      <c r="HPN17" s="110"/>
      <c r="HPO17" s="105"/>
      <c r="HPP17" s="105"/>
      <c r="HQA17" s="97"/>
      <c r="HQG17" s="100"/>
      <c r="HQK17" s="97"/>
      <c r="HQX17" s="97"/>
      <c r="HSC17" s="108"/>
      <c r="HSD17" s="109"/>
      <c r="HSE17" s="105"/>
      <c r="HSF17" s="110"/>
      <c r="HSG17" s="106"/>
      <c r="HSH17" s="110"/>
      <c r="HSI17" s="105"/>
      <c r="HSJ17" s="105"/>
      <c r="HSU17" s="97"/>
      <c r="HTA17" s="100"/>
      <c r="HTE17" s="97"/>
      <c r="HTR17" s="97"/>
      <c r="HUW17" s="108"/>
      <c r="HUX17" s="109"/>
      <c r="HUY17" s="105"/>
      <c r="HUZ17" s="110"/>
      <c r="HVA17" s="106"/>
      <c r="HVB17" s="110"/>
      <c r="HVC17" s="105"/>
      <c r="HVD17" s="105"/>
      <c r="HVO17" s="97"/>
      <c r="HVU17" s="100"/>
      <c r="HVY17" s="97"/>
      <c r="HWL17" s="97"/>
      <c r="HXQ17" s="108"/>
      <c r="HXR17" s="109"/>
      <c r="HXS17" s="105"/>
      <c r="HXT17" s="110"/>
      <c r="HXU17" s="106"/>
      <c r="HXV17" s="110"/>
      <c r="HXW17" s="105"/>
      <c r="HXX17" s="105"/>
      <c r="HYI17" s="97"/>
      <c r="HYO17" s="100"/>
      <c r="HYS17" s="97"/>
      <c r="HZF17" s="97"/>
      <c r="IAK17" s="108"/>
      <c r="IAL17" s="109"/>
      <c r="IAM17" s="105"/>
      <c r="IAN17" s="110"/>
      <c r="IAO17" s="106"/>
      <c r="IAP17" s="110"/>
      <c r="IAQ17" s="105"/>
      <c r="IAR17" s="105"/>
      <c r="IBC17" s="97"/>
      <c r="IBI17" s="100"/>
      <c r="IBM17" s="97"/>
      <c r="IBZ17" s="97"/>
      <c r="IDE17" s="108"/>
      <c r="IDF17" s="109"/>
      <c r="IDG17" s="105"/>
      <c r="IDH17" s="110"/>
      <c r="IDI17" s="106"/>
      <c r="IDJ17" s="110"/>
      <c r="IDK17" s="105"/>
      <c r="IDL17" s="105"/>
      <c r="IDW17" s="97"/>
      <c r="IEC17" s="100"/>
      <c r="IEG17" s="97"/>
      <c r="IET17" s="97"/>
      <c r="IFY17" s="108"/>
      <c r="IFZ17" s="109"/>
      <c r="IGA17" s="105"/>
      <c r="IGB17" s="110"/>
      <c r="IGC17" s="106"/>
      <c r="IGD17" s="110"/>
      <c r="IGE17" s="105"/>
      <c r="IGF17" s="105"/>
      <c r="IGQ17" s="97"/>
      <c r="IGW17" s="100"/>
      <c r="IHA17" s="97"/>
      <c r="IHN17" s="97"/>
      <c r="IIS17" s="108"/>
      <c r="IIT17" s="109"/>
      <c r="IIU17" s="105"/>
      <c r="IIV17" s="110"/>
      <c r="IIW17" s="106"/>
      <c r="IIX17" s="110"/>
      <c r="IIY17" s="105"/>
      <c r="IIZ17" s="105"/>
      <c r="IJK17" s="97"/>
      <c r="IJQ17" s="100"/>
      <c r="IJU17" s="97"/>
      <c r="IKH17" s="97"/>
      <c r="ILM17" s="108"/>
      <c r="ILN17" s="109"/>
      <c r="ILO17" s="105"/>
      <c r="ILP17" s="110"/>
      <c r="ILQ17" s="106"/>
      <c r="ILR17" s="110"/>
      <c r="ILS17" s="105"/>
      <c r="ILT17" s="105"/>
      <c r="IME17" s="97"/>
      <c r="IMK17" s="100"/>
      <c r="IMO17" s="97"/>
      <c r="INB17" s="97"/>
      <c r="IOG17" s="108"/>
      <c r="IOH17" s="109"/>
      <c r="IOI17" s="105"/>
      <c r="IOJ17" s="110"/>
      <c r="IOK17" s="106"/>
      <c r="IOL17" s="110"/>
      <c r="IOM17" s="105"/>
      <c r="ION17" s="105"/>
      <c r="IOY17" s="97"/>
      <c r="IPE17" s="100"/>
      <c r="IPI17" s="97"/>
      <c r="IPV17" s="97"/>
      <c r="IRA17" s="108"/>
      <c r="IRB17" s="109"/>
      <c r="IRC17" s="105"/>
      <c r="IRD17" s="110"/>
      <c r="IRE17" s="106"/>
      <c r="IRF17" s="110"/>
      <c r="IRG17" s="105"/>
      <c r="IRH17" s="105"/>
      <c r="IRS17" s="97"/>
      <c r="IRY17" s="100"/>
      <c r="ISC17" s="97"/>
      <c r="ISP17" s="97"/>
      <c r="ITU17" s="108"/>
      <c r="ITV17" s="109"/>
      <c r="ITW17" s="105"/>
      <c r="ITX17" s="110"/>
      <c r="ITY17" s="106"/>
      <c r="ITZ17" s="110"/>
      <c r="IUA17" s="105"/>
      <c r="IUB17" s="105"/>
      <c r="IUM17" s="97"/>
      <c r="IUS17" s="100"/>
      <c r="IUW17" s="97"/>
      <c r="IVJ17" s="97"/>
      <c r="IWO17" s="108"/>
      <c r="IWP17" s="109"/>
      <c r="IWQ17" s="105"/>
      <c r="IWR17" s="110"/>
      <c r="IWS17" s="106"/>
      <c r="IWT17" s="110"/>
      <c r="IWU17" s="105"/>
      <c r="IWV17" s="105"/>
      <c r="IXG17" s="97"/>
      <c r="IXM17" s="100"/>
      <c r="IXQ17" s="97"/>
      <c r="IYD17" s="97"/>
      <c r="IZI17" s="108"/>
      <c r="IZJ17" s="109"/>
      <c r="IZK17" s="105"/>
      <c r="IZL17" s="110"/>
      <c r="IZM17" s="106"/>
      <c r="IZN17" s="110"/>
      <c r="IZO17" s="105"/>
      <c r="IZP17" s="105"/>
      <c r="JAA17" s="97"/>
      <c r="JAG17" s="100"/>
      <c r="JAK17" s="97"/>
      <c r="JAX17" s="97"/>
      <c r="JCC17" s="108"/>
      <c r="JCD17" s="109"/>
      <c r="JCE17" s="105"/>
      <c r="JCF17" s="110"/>
      <c r="JCG17" s="106"/>
      <c r="JCH17" s="110"/>
      <c r="JCI17" s="105"/>
      <c r="JCJ17" s="105"/>
      <c r="JCU17" s="97"/>
      <c r="JDA17" s="100"/>
      <c r="JDE17" s="97"/>
      <c r="JDR17" s="97"/>
      <c r="JEW17" s="108"/>
      <c r="JEX17" s="109"/>
      <c r="JEY17" s="105"/>
      <c r="JEZ17" s="110"/>
      <c r="JFA17" s="106"/>
      <c r="JFB17" s="110"/>
      <c r="JFC17" s="105"/>
      <c r="JFD17" s="105"/>
      <c r="JFO17" s="97"/>
      <c r="JFU17" s="100"/>
      <c r="JFY17" s="97"/>
      <c r="JGL17" s="97"/>
      <c r="JHQ17" s="108"/>
      <c r="JHR17" s="109"/>
      <c r="JHS17" s="105"/>
      <c r="JHT17" s="110"/>
      <c r="JHU17" s="106"/>
      <c r="JHV17" s="110"/>
      <c r="JHW17" s="105"/>
      <c r="JHX17" s="105"/>
      <c r="JII17" s="97"/>
      <c r="JIO17" s="100"/>
      <c r="JIS17" s="97"/>
      <c r="JJF17" s="97"/>
      <c r="JKK17" s="108"/>
      <c r="JKL17" s="109"/>
      <c r="JKM17" s="105"/>
      <c r="JKN17" s="110"/>
      <c r="JKO17" s="106"/>
      <c r="JKP17" s="110"/>
      <c r="JKQ17" s="105"/>
      <c r="JKR17" s="105"/>
      <c r="JLC17" s="97"/>
      <c r="JLI17" s="100"/>
      <c r="JLM17" s="97"/>
      <c r="JLZ17" s="97"/>
      <c r="JNE17" s="108"/>
      <c r="JNF17" s="109"/>
      <c r="JNG17" s="105"/>
      <c r="JNH17" s="110"/>
      <c r="JNI17" s="106"/>
      <c r="JNJ17" s="110"/>
      <c r="JNK17" s="105"/>
      <c r="JNL17" s="105"/>
      <c r="JNW17" s="97"/>
      <c r="JOC17" s="100"/>
      <c r="JOG17" s="97"/>
      <c r="JOT17" s="97"/>
      <c r="JPY17" s="108"/>
      <c r="JPZ17" s="109"/>
      <c r="JQA17" s="105"/>
      <c r="JQB17" s="110"/>
      <c r="JQC17" s="106"/>
      <c r="JQD17" s="110"/>
      <c r="JQE17" s="105"/>
      <c r="JQF17" s="105"/>
      <c r="JQQ17" s="97"/>
      <c r="JQW17" s="100"/>
      <c r="JRA17" s="97"/>
      <c r="JRN17" s="97"/>
      <c r="JSS17" s="108"/>
      <c r="JST17" s="109" t="str">
        <f t="shared" si="112"/>
        <v>Fiji</v>
      </c>
      <c r="JSU17" s="105"/>
      <c r="JSV17" s="110">
        <f>'All Players'!J13</f>
        <v>0</v>
      </c>
      <c r="JSW17" s="106" t="s">
        <v>2</v>
      </c>
      <c r="JSX17" s="110">
        <f>'All Players'!L13</f>
        <v>0</v>
      </c>
      <c r="JSY17" s="105"/>
      <c r="JSZ17" s="109" t="str">
        <f t="shared" si="113"/>
        <v>Korea Republic</v>
      </c>
      <c r="JTK17" s="97"/>
      <c r="JTQ17" s="100"/>
      <c r="JTU17" s="97"/>
      <c r="JUH17" s="97"/>
      <c r="JUQ17" s="96">
        <v>14</v>
      </c>
      <c r="JUR17" s="96" t="str">
        <f>IF(AND('Dummy Table1'!JSV27&lt;&gt;"",'Dummy Table1'!JSX27&lt;&gt;""),IF('Dummy Table1'!JSV27&gt;'Dummy Table1'!JSX27,'Dummy Table1'!JST27,""),"")</f>
        <v/>
      </c>
      <c r="JUS17" s="96" t="str">
        <f>IF(AND('Dummy Table1'!JSV27&lt;&gt;"",'Dummy Table1'!JSX27&lt;&gt;""),IF('Dummy Table1'!JSV27='Dummy Table1'!JSX27,'Dummy Table1'!JST27,""),"")</f>
        <v>Denmark</v>
      </c>
      <c r="JUT17" s="96" t="str">
        <f>IF(AND('Dummy Table1'!JSV27&lt;&gt;"",'Dummy Table1'!JSX27&lt;&gt;""),IF('Dummy Table1'!JSV27&gt;'Dummy Table1'!JSX27,'Dummy Table1'!JSZ27,""),"")</f>
        <v/>
      </c>
      <c r="JUU17" s="96">
        <f>IF(AND('Dummy Table1'!JSV27&lt;&gt;"",'Dummy Table1'!JSX27&lt;&gt;""),'Dummy Table1'!JSV27,0)</f>
        <v>0</v>
      </c>
      <c r="JUV17" s="96" t="str">
        <f>IF(AND('Dummy Table1'!JSV27&lt;&gt;"",'Dummy Table1'!JSX27&lt;&gt;""),IF('Dummy Table1'!JSV27&lt;'Dummy Table1'!JSX27,'Dummy Table1'!JSZ27,""),"")</f>
        <v/>
      </c>
      <c r="JUW17" s="96" t="str">
        <f>IF(AND('Dummy Table1'!JSV27&lt;&gt;"",'Dummy Table1'!JSX27&lt;&gt;""),IF('Dummy Table1'!JSV27='Dummy Table1'!JSX27,'Dummy Table1'!JSZ27,""),"")</f>
        <v>South Africa</v>
      </c>
      <c r="JUX17" s="96" t="str">
        <f>IF(AND('Dummy Table1'!JSV27&lt;&gt;"",'Dummy Table1'!JSX27&lt;&gt;""),IF('Dummy Table1'!JSV27&lt;'Dummy Table1'!JSX27,'Dummy Table1'!JST27,""),"")</f>
        <v/>
      </c>
      <c r="JUY17" s="96">
        <f>IF(AND('Dummy Table1'!JSV27&lt;&gt;"",'Dummy Table1'!JSX27&lt;&gt;""),'Dummy Table1'!JSX27,0)</f>
        <v>0</v>
      </c>
      <c r="JUZ17" s="96">
        <v>1</v>
      </c>
      <c r="JVA17" s="96" t="str">
        <f t="shared" si="43"/>
        <v/>
      </c>
      <c r="JVB17" s="96" t="str">
        <f t="shared" si="44"/>
        <v>Denmark</v>
      </c>
      <c r="JVC17" s="96" t="str">
        <f t="shared" si="45"/>
        <v/>
      </c>
      <c r="JVD17" s="96" t="str">
        <f t="shared" si="46"/>
        <v/>
      </c>
      <c r="JVE17" s="96" t="str">
        <f t="shared" si="47"/>
        <v>South Africa</v>
      </c>
      <c r="JVF17" s="96" t="str">
        <f t="shared" si="48"/>
        <v/>
      </c>
      <c r="JVG17" s="96">
        <v>15</v>
      </c>
      <c r="JVH17" s="96" t="str">
        <f>'Dummy Table1'!JST28</f>
        <v>Germany</v>
      </c>
      <c r="JVI17" s="96">
        <f>IF(AND('Dummy Table1'!JSV28&lt;&gt;"",'Dummy Table1'!JSX28&lt;&gt;""),'Dummy Table1'!JSV28,"")</f>
        <v>0</v>
      </c>
      <c r="JVJ17" s="96">
        <f>IF(AND('Dummy Table1'!JSX28&lt;&gt;"",'Dummy Table1'!JSV28&lt;&gt;""),'Dummy Table1'!JSX28,"")</f>
        <v>0</v>
      </c>
      <c r="JVK17" s="96" t="str">
        <f>'Dummy Table1'!JSZ28</f>
        <v>Korea Republic</v>
      </c>
    </row>
    <row r="18" spans="1:1016 1027:2045 2058:3066 3097:4074 4105:5120 5131:6139 6145:7157 7170:7343" x14ac:dyDescent="0.2">
      <c r="A18" s="108"/>
      <c r="B18" s="109" t="str">
        <f>'All Players'!H14</f>
        <v>Portugal</v>
      </c>
      <c r="C18" s="105"/>
      <c r="D18" s="110" t="str">
        <f>IF('All Players'!W14&lt;&gt;"",'All Players'!W14,"")</f>
        <v/>
      </c>
      <c r="E18" s="106" t="s">
        <v>2</v>
      </c>
      <c r="F18" s="110" t="str">
        <f>IF('All Players'!Y14&lt;&gt;"",'All Players'!Y14,"")</f>
        <v/>
      </c>
      <c r="G18" s="105"/>
      <c r="H18" s="105" t="str">
        <f>'All Players'!N14</f>
        <v>Argentina</v>
      </c>
      <c r="K18" s="96">
        <f>U18+V18+W18+X18</f>
        <v>1</v>
      </c>
      <c r="L18" s="96" t="str">
        <f>'Dummy Table1'!B18</f>
        <v>Portugal</v>
      </c>
      <c r="M18" s="96">
        <f>SUMIF(AZ$4:AZ$60,L18,BH$4:BH$60)+SUMIF(BD$4:BD$60,L18,BH$4:BH$60)</f>
        <v>0</v>
      </c>
      <c r="N18" s="96">
        <f>SUMIF(BA$4:BA$60,L18,BH$4:BH$60)+SUMIF(BE$4:BE$60,L18,BH$4:BH$60)</f>
        <v>0</v>
      </c>
      <c r="O18" s="96">
        <f>SUMIF(BB$4:BB$60,L18,BH$4:BH$60)+SUMIF(BF$4:BF$60,L18,BH$4:BH$60)</f>
        <v>0</v>
      </c>
      <c r="P18" s="96">
        <f>SUMIF($BP$3:$BP$60,L18,$BQ$3:$BQ$60)+SUMIF($BS$3:$BS$60,L18,$BR$3:$BR$60)</f>
        <v>0</v>
      </c>
      <c r="Q18" s="96">
        <f>SUMIF($BS$3:$BS$60,L18,$BQ$3:$BQ$60)+SUMIF($BP$3:$BP$60,L18,$BR$3:$BR$60)</f>
        <v>0</v>
      </c>
      <c r="R18" s="96">
        <f>P18-Q18+100</f>
        <v>100</v>
      </c>
      <c r="S18" s="97">
        <f>M18*3+N18</f>
        <v>0</v>
      </c>
      <c r="T18" s="96">
        <v>4</v>
      </c>
      <c r="U18" s="96">
        <f>RANK(S18,S$18:S$21)</f>
        <v>1</v>
      </c>
      <c r="V18" s="96">
        <f>SUMPRODUCT((S$18:S$21=S18)*(R$18:R$21&gt;R18))</f>
        <v>0</v>
      </c>
      <c r="W18" s="96">
        <f>SUMPRODUCT((S$18:S$21=S18)*(R$18:R$21=R18)*(P$18:P$21&gt;P18))</f>
        <v>0</v>
      </c>
      <c r="X18" s="96">
        <f>SUMPRODUCT((S$18:S$21=S18)*(R$18:R$21=R18)*(P$18:P$21=P18)*(T$18:T$21&lt;T18))</f>
        <v>0</v>
      </c>
      <c r="Y18" s="100">
        <f>IF(SUM(AQ18:AS21)=0,IF(COUNTIF(AT18:AT21,0)&gt;1,1,AT18+1),AH18)</f>
        <v>1</v>
      </c>
      <c r="Z18" s="96" t="str">
        <f>VLOOKUP(1,K$18:L$21,2,FALSE)</f>
        <v>Portugal</v>
      </c>
      <c r="AA18" s="96">
        <f>SUMIF(L$4:L$60,Z18,P$4:P$60)</f>
        <v>0</v>
      </c>
      <c r="AB18" s="96">
        <f>SUMIF(L$4:L$60,Z18,R$4:R$60)</f>
        <v>100</v>
      </c>
      <c r="AC18" s="97">
        <f>SUMIF($L$4:$L$60,$Z18,S$4:S$60)</f>
        <v>0</v>
      </c>
      <c r="AD18" s="96">
        <f>SUMIF($L$4:$L$60,$Z18,K$4:K$60)</f>
        <v>1</v>
      </c>
      <c r="AE18" s="96">
        <f t="shared" ref="AE18:AF21" si="114">SUMIF($L$4:$L$60,$Z18,V$4:V$60)</f>
        <v>0</v>
      </c>
      <c r="AF18" s="96">
        <f t="shared" si="114"/>
        <v>0</v>
      </c>
      <c r="AG18" s="96">
        <f>SUMIF($L$4:$L$60,$Z18,T$4:T$60)</f>
        <v>4</v>
      </c>
      <c r="AH18" s="96">
        <f>IF(AI18=0,AD18,AD18+AQ18+AR18+AS18)</f>
        <v>1</v>
      </c>
      <c r="AI18" s="96" t="str">
        <f>IF(AND(AC18=AC19,AB18=AB19,AA18=AA19),Z18,0)</f>
        <v>Portugal</v>
      </c>
      <c r="AJ18" s="96">
        <f>SUMIF($BI$4:$BI$60,$AI18,$BH$4:$BH$60)+SUMIF($BL$4:$BL$60,$AI18,$BH$4:$BH$60)</f>
        <v>0</v>
      </c>
      <c r="AK18" s="96">
        <f>SUMIF($BJ$4:$BJ$60,$AI18,$BH$4:$BH$60)+SUMIF($BM$4:$BM$60,$AI18,$BH$4:$BH$60)</f>
        <v>0</v>
      </c>
      <c r="AL18" s="96">
        <f>SUMIF($BK$4:$BK$60,$AI18,$BH$4:$BH$60)+SUMIF($BN$4:$BN$60,$AI18,$BH$4:$BH$60)</f>
        <v>0</v>
      </c>
      <c r="AM18" s="96">
        <f>SUMIF(BI$4:BI$60,AI18,BC$4:BC$60)+SUMIF(BL$4:BL$60,AI18,BG$4:BG$60)+SUMIF(BJ$4:BJ$60,AI18,BC$4:BC$60)+SUMIF(BM$4:BM$60,AI18,BG$4:BG$60)</f>
        <v>0</v>
      </c>
      <c r="AN18" s="96">
        <f>SUMIF(BK$4:BK$60,AI18,BC$4:BC$60)+SUMIF(BN$4:BN$60,AI18,BG$4:BG$60)+SUMIF(BJ$4:BJ$60,AI18,BC$4:BC$60)+SUMIF(BM$4:BM$60,AI18,BG$4:BG$60)</f>
        <v>0</v>
      </c>
      <c r="AO18" s="96">
        <f>AM18-AN18+100</f>
        <v>100</v>
      </c>
      <c r="AP18" s="97">
        <f>IF(AI18&lt;&gt;0,AJ18*3+AK18,"")</f>
        <v>0</v>
      </c>
      <c r="AQ18" s="96">
        <f>IF(AI18&lt;&gt;0,RANK(AP18,AP$18:AP$21)-1,5)</f>
        <v>0</v>
      </c>
      <c r="AR18" s="96">
        <f>IF(AI18&lt;&gt;0,SUMPRODUCT((AP$18:AP$21=AP18)*(AO$18:AO$21&gt;AO18)),5)</f>
        <v>0</v>
      </c>
      <c r="AS18" s="96">
        <f>IF(AI18&lt;&gt;0,SUMPRODUCT((AP$18:AP$21=AP18)*(AO$18:AO$21=AO18)*(AM$18:AM$21&gt;AM18)),5)</f>
        <v>0</v>
      </c>
      <c r="AT18" s="96">
        <f>IF(AI18&lt;&gt;0,SUMPRODUCT(($AP18:$AP21=AP18)*($AO18:$AO21=AO18)*($AM18:$AM21=AM18)*($AU18:$AU21&lt;AU18)),5)</f>
        <v>0</v>
      </c>
      <c r="AU18" s="96">
        <v>0</v>
      </c>
      <c r="AV18" s="96">
        <f>IF(AI18&lt;&gt;0,IF(SUM(AQ18:AS18)=SUM(AQ19:AS19),1,0),0)</f>
        <v>1</v>
      </c>
      <c r="AW18" s="96">
        <f>IF(AX18&lt;&gt;0,1,0)</f>
        <v>1</v>
      </c>
      <c r="AX18" s="96" t="str">
        <f>IF(AV18=1,AI18,0)</f>
        <v>Portugal</v>
      </c>
      <c r="AY18" s="96">
        <v>15</v>
      </c>
      <c r="AZ18" s="96" t="str">
        <f>IF(AND('Dummy Table1'!D28&lt;&gt;"",'Dummy Table1'!F28&lt;&gt;""),IF('Dummy Table1'!D28&gt;'Dummy Table1'!F28,'Dummy Table1'!B28,""),"")</f>
        <v/>
      </c>
      <c r="BA18" s="96" t="str">
        <f>IF(AND('Dummy Table1'!D28&lt;&gt;"",'Dummy Table1'!F28&lt;&gt;""),IF('Dummy Table1'!D28='Dummy Table1'!F28,'Dummy Table1'!B28,""),"")</f>
        <v/>
      </c>
      <c r="BB18" s="96" t="str">
        <f>IF(AND('Dummy Table1'!D28&lt;&gt;"",'Dummy Table1'!F28&lt;&gt;""),IF('Dummy Table1'!D28&gt;'Dummy Table1'!F28,'Dummy Table1'!H28,""),"")</f>
        <v/>
      </c>
      <c r="BC18" s="96">
        <f>IF(AND('Dummy Table1'!D28&lt;&gt;"",'Dummy Table1'!F28&lt;&gt;""),'Dummy Table1'!D28,0)</f>
        <v>0</v>
      </c>
      <c r="BD18" s="96" t="str">
        <f>IF(AND('Dummy Table1'!D28&lt;&gt;"",'Dummy Table1'!F28&lt;&gt;""),IF('Dummy Table1'!D28&lt;'Dummy Table1'!F28,'Dummy Table1'!H28,""),"")</f>
        <v/>
      </c>
      <c r="BE18" s="96" t="str">
        <f>IF(AND('Dummy Table1'!D28&lt;&gt;"",'Dummy Table1'!F28&lt;&gt;""),IF('Dummy Table1'!D28='Dummy Table1'!F28,'Dummy Table1'!H28,""),"")</f>
        <v/>
      </c>
      <c r="BF18" s="96" t="str">
        <f>IF(AND('Dummy Table1'!D28&lt;&gt;"",'Dummy Table1'!F28&lt;&gt;""),IF('Dummy Table1'!D28&lt;'Dummy Table1'!F28,'Dummy Table1'!B28,""),"")</f>
        <v/>
      </c>
      <c r="BG18" s="96">
        <f>IF(AND('Dummy Table1'!D28&lt;&gt;"",'Dummy Table1'!F28&lt;&gt;""),'Dummy Table1'!F28,0)</f>
        <v>0</v>
      </c>
      <c r="BH18" s="96">
        <v>1</v>
      </c>
      <c r="BI18" s="96" t="str">
        <f t="shared" si="1"/>
        <v/>
      </c>
      <c r="BJ18" s="96" t="str">
        <f t="shared" si="2"/>
        <v/>
      </c>
      <c r="BK18" s="96" t="str">
        <f t="shared" si="3"/>
        <v/>
      </c>
      <c r="BL18" s="96" t="str">
        <f t="shared" si="4"/>
        <v/>
      </c>
      <c r="BM18" s="96" t="str">
        <f t="shared" si="5"/>
        <v/>
      </c>
      <c r="BN18" s="96" t="str">
        <f t="shared" si="6"/>
        <v/>
      </c>
      <c r="BO18" s="96">
        <v>16</v>
      </c>
      <c r="BP18" s="96" t="str">
        <f>'Dummy Table1'!B29</f>
        <v>Brazil</v>
      </c>
      <c r="BQ18" s="96" t="str">
        <f>IF(AND('Dummy Table1'!D29&lt;&gt;"",'Dummy Table1'!F29&lt;&gt;""),'Dummy Table1'!D29,"")</f>
        <v/>
      </c>
      <c r="BR18" s="96" t="str">
        <f>IF(AND('Dummy Table1'!F29&lt;&gt;"",'Dummy Table1'!D29&lt;&gt;""),'Dummy Table1'!F29,"")</f>
        <v/>
      </c>
      <c r="BS18" s="96" t="str">
        <f>'Dummy Table1'!H29</f>
        <v>Iraq</v>
      </c>
      <c r="BU18" s="108"/>
      <c r="BV18" s="109"/>
      <c r="BW18" s="105"/>
      <c r="BX18" s="110"/>
      <c r="BY18" s="106"/>
      <c r="BZ18" s="110"/>
      <c r="CA18" s="105"/>
      <c r="CB18" s="105"/>
      <c r="CM18" s="97"/>
      <c r="CS18" s="100"/>
      <c r="CW18" s="97"/>
      <c r="DJ18" s="97"/>
      <c r="EO18" s="108"/>
      <c r="EP18" s="109"/>
      <c r="EQ18" s="105"/>
      <c r="ER18" s="110"/>
      <c r="ES18" s="106"/>
      <c r="ET18" s="110"/>
      <c r="EU18" s="105"/>
      <c r="EV18" s="105"/>
      <c r="FG18" s="97"/>
      <c r="FM18" s="100"/>
      <c r="FQ18" s="97"/>
      <c r="GD18" s="97"/>
      <c r="HI18" s="108"/>
      <c r="HJ18" s="109"/>
      <c r="HK18" s="105"/>
      <c r="HL18" s="110"/>
      <c r="HM18" s="106"/>
      <c r="HN18" s="110"/>
      <c r="HO18" s="105"/>
      <c r="HP18" s="105"/>
      <c r="IA18" s="97"/>
      <c r="IG18" s="100"/>
      <c r="IK18" s="97"/>
      <c r="IX18" s="97"/>
      <c r="KC18" s="108"/>
      <c r="KD18" s="109"/>
      <c r="KE18" s="105"/>
      <c r="KF18" s="110"/>
      <c r="KG18" s="106"/>
      <c r="KH18" s="110"/>
      <c r="KI18" s="105"/>
      <c r="KJ18" s="105"/>
      <c r="KU18" s="97"/>
      <c r="LA18" s="100"/>
      <c r="LE18" s="97"/>
      <c r="LR18" s="97"/>
      <c r="MW18" s="108"/>
      <c r="MX18" s="109"/>
      <c r="MY18" s="105"/>
      <c r="MZ18" s="110"/>
      <c r="NA18" s="106"/>
      <c r="NB18" s="110"/>
      <c r="NC18" s="105"/>
      <c r="ND18" s="105"/>
      <c r="NO18" s="97"/>
      <c r="NU18" s="100"/>
      <c r="NY18" s="97"/>
      <c r="OL18" s="97"/>
      <c r="PQ18" s="108"/>
      <c r="PR18" s="109"/>
      <c r="PS18" s="105"/>
      <c r="PT18" s="110"/>
      <c r="PU18" s="106"/>
      <c r="PV18" s="110"/>
      <c r="PW18" s="105"/>
      <c r="PX18" s="105"/>
      <c r="QI18" s="97"/>
      <c r="QO18" s="100"/>
      <c r="QS18" s="97"/>
      <c r="RF18" s="97"/>
      <c r="SK18" s="108"/>
      <c r="SL18" s="109"/>
      <c r="SM18" s="105"/>
      <c r="SN18" s="110"/>
      <c r="SO18" s="106"/>
      <c r="SP18" s="110"/>
      <c r="SQ18" s="105"/>
      <c r="SR18" s="105"/>
      <c r="TC18" s="97"/>
      <c r="TI18" s="100"/>
      <c r="TM18" s="97"/>
      <c r="TZ18" s="97"/>
      <c r="VE18" s="108"/>
      <c r="VF18" s="109"/>
      <c r="VG18" s="105"/>
      <c r="VH18" s="110"/>
      <c r="VI18" s="106"/>
      <c r="VJ18" s="110"/>
      <c r="VK18" s="105"/>
      <c r="VL18" s="105"/>
      <c r="VW18" s="97"/>
      <c r="WC18" s="100"/>
      <c r="WG18" s="97"/>
      <c r="WT18" s="97"/>
      <c r="XY18" s="108"/>
      <c r="XZ18" s="109"/>
      <c r="YA18" s="105"/>
      <c r="YB18" s="110"/>
      <c r="YC18" s="106"/>
      <c r="YD18" s="110"/>
      <c r="YE18" s="105"/>
      <c r="YF18" s="105"/>
      <c r="YQ18" s="97"/>
      <c r="YW18" s="100"/>
      <c r="ZA18" s="97"/>
      <c r="ZN18" s="97"/>
      <c r="AAS18" s="108"/>
      <c r="AAT18" s="109"/>
      <c r="AAU18" s="105"/>
      <c r="AAV18" s="110"/>
      <c r="AAW18" s="106"/>
      <c r="AAX18" s="110"/>
      <c r="AAY18" s="105"/>
      <c r="AAZ18" s="105"/>
      <c r="ABK18" s="97"/>
      <c r="ABQ18" s="100"/>
      <c r="ABU18" s="97"/>
      <c r="ACH18" s="97"/>
      <c r="ADM18" s="108"/>
      <c r="ADN18" s="109"/>
      <c r="ADO18" s="105"/>
      <c r="ADP18" s="110"/>
      <c r="ADQ18" s="106"/>
      <c r="ADR18" s="110"/>
      <c r="ADS18" s="105"/>
      <c r="ADT18" s="105"/>
      <c r="AEE18" s="97"/>
      <c r="AEK18" s="100"/>
      <c r="AEO18" s="97"/>
      <c r="AFB18" s="97"/>
      <c r="AGG18" s="108"/>
      <c r="AGH18" s="109"/>
      <c r="AGI18" s="105"/>
      <c r="AGJ18" s="110"/>
      <c r="AGK18" s="106"/>
      <c r="AGL18" s="110"/>
      <c r="AGM18" s="105"/>
      <c r="AGN18" s="105"/>
      <c r="AGY18" s="97"/>
      <c r="AHE18" s="100"/>
      <c r="AHI18" s="97"/>
      <c r="AHV18" s="97"/>
      <c r="AJA18" s="108"/>
      <c r="AJB18" s="109"/>
      <c r="AJC18" s="105"/>
      <c r="AJD18" s="110"/>
      <c r="AJE18" s="106"/>
      <c r="AJF18" s="110"/>
      <c r="AJG18" s="105"/>
      <c r="AJH18" s="105"/>
      <c r="AJS18" s="97"/>
      <c r="AJY18" s="100"/>
      <c r="AKC18" s="97"/>
      <c r="AKP18" s="97"/>
      <c r="ALU18" s="108"/>
      <c r="ALV18" s="109"/>
      <c r="ALW18" s="105"/>
      <c r="ALX18" s="110"/>
      <c r="ALY18" s="106"/>
      <c r="ALZ18" s="110"/>
      <c r="AMA18" s="105"/>
      <c r="AMB18" s="105"/>
      <c r="AMM18" s="97"/>
      <c r="AMS18" s="100"/>
      <c r="AMW18" s="97"/>
      <c r="ANJ18" s="97"/>
      <c r="AOO18" s="108"/>
      <c r="AOP18" s="109"/>
      <c r="AOQ18" s="105"/>
      <c r="AOR18" s="110"/>
      <c r="AOS18" s="106"/>
      <c r="AOT18" s="110"/>
      <c r="AOU18" s="105"/>
      <c r="AOV18" s="105"/>
      <c r="APG18" s="97"/>
      <c r="APM18" s="100"/>
      <c r="APQ18" s="97"/>
      <c r="AQD18" s="97"/>
      <c r="ARI18" s="108"/>
      <c r="ARJ18" s="109"/>
      <c r="ARK18" s="105"/>
      <c r="ARL18" s="110"/>
      <c r="ARM18" s="106"/>
      <c r="ARN18" s="110"/>
      <c r="ARO18" s="105"/>
      <c r="ARP18" s="105"/>
      <c r="ASA18" s="97"/>
      <c r="ASG18" s="100"/>
      <c r="ASK18" s="97"/>
      <c r="ASX18" s="97"/>
      <c r="AUC18" s="108"/>
      <c r="AUD18" s="109"/>
      <c r="AUE18" s="105"/>
      <c r="AUF18" s="110"/>
      <c r="AUG18" s="106"/>
      <c r="AUH18" s="110"/>
      <c r="AUI18" s="105"/>
      <c r="AUJ18" s="105"/>
      <c r="AUU18" s="97"/>
      <c r="AVA18" s="100"/>
      <c r="AVE18" s="97"/>
      <c r="AVR18" s="97"/>
      <c r="AWW18" s="108"/>
      <c r="AWX18" s="109"/>
      <c r="AWY18" s="105"/>
      <c r="AWZ18" s="110"/>
      <c r="AXA18" s="106"/>
      <c r="AXB18" s="110"/>
      <c r="AXC18" s="105"/>
      <c r="AXD18" s="105"/>
      <c r="AXO18" s="97"/>
      <c r="AXU18" s="100"/>
      <c r="AXY18" s="97"/>
      <c r="AYL18" s="97"/>
      <c r="AZQ18" s="108"/>
      <c r="AZR18" s="109"/>
      <c r="AZS18" s="105"/>
      <c r="AZT18" s="110"/>
      <c r="AZU18" s="106"/>
      <c r="AZV18" s="110"/>
      <c r="AZW18" s="105"/>
      <c r="AZX18" s="105"/>
      <c r="BAI18" s="97"/>
      <c r="BAO18" s="100"/>
      <c r="BAS18" s="97"/>
      <c r="BBF18" s="97"/>
      <c r="BCK18" s="108"/>
      <c r="BCL18" s="109"/>
      <c r="BCM18" s="105"/>
      <c r="BCN18" s="110"/>
      <c r="BCO18" s="106"/>
      <c r="BCP18" s="110"/>
      <c r="BCQ18" s="105"/>
      <c r="BCR18" s="105"/>
      <c r="BDC18" s="97"/>
      <c r="BDI18" s="100"/>
      <c r="BDM18" s="97"/>
      <c r="BDZ18" s="97"/>
      <c r="BFE18" s="108"/>
      <c r="BFF18" s="109"/>
      <c r="BFG18" s="105"/>
      <c r="BFH18" s="110"/>
      <c r="BFI18" s="106"/>
      <c r="BFJ18" s="110"/>
      <c r="BFK18" s="105"/>
      <c r="BFL18" s="105"/>
      <c r="BFW18" s="97"/>
      <c r="BGC18" s="100"/>
      <c r="BGG18" s="97"/>
      <c r="BGT18" s="97"/>
      <c r="BHY18" s="108"/>
      <c r="BHZ18" s="109"/>
      <c r="BIA18" s="105"/>
      <c r="BIB18" s="110"/>
      <c r="BIC18" s="106"/>
      <c r="BID18" s="110"/>
      <c r="BIE18" s="105"/>
      <c r="BIF18" s="105"/>
      <c r="BIQ18" s="97"/>
      <c r="BIW18" s="100"/>
      <c r="BJA18" s="97"/>
      <c r="BJN18" s="97"/>
      <c r="BKS18" s="108"/>
      <c r="BKT18" s="109"/>
      <c r="BKU18" s="105"/>
      <c r="BKV18" s="110"/>
      <c r="BKW18" s="106"/>
      <c r="BKX18" s="110"/>
      <c r="BKY18" s="105"/>
      <c r="BKZ18" s="105"/>
      <c r="BLK18" s="97"/>
      <c r="BLQ18" s="100"/>
      <c r="BLU18" s="97"/>
      <c r="BMH18" s="97"/>
      <c r="BNM18" s="108"/>
      <c r="BNN18" s="109"/>
      <c r="BNO18" s="105"/>
      <c r="BNP18" s="110"/>
      <c r="BNQ18" s="106"/>
      <c r="BNR18" s="110"/>
      <c r="BNS18" s="105"/>
      <c r="BNT18" s="105"/>
      <c r="BOE18" s="97"/>
      <c r="BOK18" s="100"/>
      <c r="BOO18" s="97"/>
      <c r="BPB18" s="97"/>
      <c r="BQG18" s="108"/>
      <c r="BQH18" s="109"/>
      <c r="BQI18" s="105"/>
      <c r="BQJ18" s="110"/>
      <c r="BQK18" s="106"/>
      <c r="BQL18" s="110"/>
      <c r="BQM18" s="105"/>
      <c r="BQN18" s="105"/>
      <c r="BQY18" s="97"/>
      <c r="BRE18" s="100"/>
      <c r="BRI18" s="97"/>
      <c r="BRV18" s="97"/>
      <c r="BTA18" s="108"/>
      <c r="BTB18" s="109"/>
      <c r="BTC18" s="105"/>
      <c r="BTD18" s="110"/>
      <c r="BTE18" s="106"/>
      <c r="BTF18" s="110"/>
      <c r="BTG18" s="105"/>
      <c r="BTH18" s="105"/>
      <c r="BTS18" s="97"/>
      <c r="BTY18" s="100"/>
      <c r="BUC18" s="97"/>
      <c r="BUP18" s="97"/>
      <c r="BVU18" s="108"/>
      <c r="BVV18" s="109"/>
      <c r="BVW18" s="105"/>
      <c r="BVX18" s="110"/>
      <c r="BVY18" s="106"/>
      <c r="BVZ18" s="110"/>
      <c r="BWA18" s="105"/>
      <c r="BWB18" s="105"/>
      <c r="BWM18" s="97"/>
      <c r="BWS18" s="100"/>
      <c r="BWW18" s="97"/>
      <c r="BXJ18" s="97"/>
      <c r="BYO18" s="108"/>
      <c r="BYP18" s="109"/>
      <c r="BYQ18" s="105"/>
      <c r="BYR18" s="110"/>
      <c r="BYS18" s="106"/>
      <c r="BYT18" s="110"/>
      <c r="BYU18" s="105"/>
      <c r="BYV18" s="105"/>
      <c r="BZG18" s="97"/>
      <c r="BZM18" s="100"/>
      <c r="BZQ18" s="97"/>
      <c r="CAD18" s="97"/>
      <c r="CBI18" s="108"/>
      <c r="CBJ18" s="109"/>
      <c r="CBK18" s="105"/>
      <c r="CBL18" s="110"/>
      <c r="CBM18" s="106"/>
      <c r="CBN18" s="110"/>
      <c r="CBO18" s="105"/>
      <c r="CBP18" s="105"/>
      <c r="CCA18" s="97"/>
      <c r="CCG18" s="100"/>
      <c r="CCK18" s="97"/>
      <c r="CCX18" s="97"/>
      <c r="CEC18" s="108"/>
      <c r="CED18" s="109"/>
      <c r="CEE18" s="105"/>
      <c r="CEF18" s="110"/>
      <c r="CEG18" s="106"/>
      <c r="CEH18" s="110"/>
      <c r="CEI18" s="105"/>
      <c r="CEJ18" s="105"/>
      <c r="CEU18" s="97"/>
      <c r="CFA18" s="100"/>
      <c r="CFE18" s="97"/>
      <c r="CFR18" s="97"/>
      <c r="CGW18" s="108"/>
      <c r="CGX18" s="109"/>
      <c r="CGY18" s="105"/>
      <c r="CGZ18" s="110"/>
      <c r="CHA18" s="106"/>
      <c r="CHB18" s="110"/>
      <c r="CHC18" s="105"/>
      <c r="CHD18" s="105"/>
      <c r="CHO18" s="97"/>
      <c r="CHU18" s="100"/>
      <c r="CHY18" s="97"/>
      <c r="CIL18" s="97"/>
      <c r="CJQ18" s="108"/>
      <c r="CJR18" s="109"/>
      <c r="CJS18" s="105"/>
      <c r="CJT18" s="110"/>
      <c r="CJU18" s="106"/>
      <c r="CJV18" s="110"/>
      <c r="CJW18" s="105"/>
      <c r="CJX18" s="105"/>
      <c r="CKI18" s="97"/>
      <c r="CKO18" s="100"/>
      <c r="CKS18" s="97"/>
      <c r="CLF18" s="97"/>
      <c r="CMK18" s="108"/>
      <c r="CML18" s="109"/>
      <c r="CMM18" s="105"/>
      <c r="CMN18" s="110"/>
      <c r="CMO18" s="106"/>
      <c r="CMP18" s="110"/>
      <c r="CMQ18" s="105"/>
      <c r="CMR18" s="105"/>
      <c r="CNC18" s="97"/>
      <c r="CNI18" s="100"/>
      <c r="CNM18" s="97"/>
      <c r="CNZ18" s="97"/>
      <c r="CPE18" s="108"/>
      <c r="CPF18" s="109"/>
      <c r="CPG18" s="105"/>
      <c r="CPH18" s="110"/>
      <c r="CPI18" s="106"/>
      <c r="CPJ18" s="110"/>
      <c r="CPK18" s="105"/>
      <c r="CPL18" s="105"/>
      <c r="CPW18" s="97"/>
      <c r="CQC18" s="100"/>
      <c r="CQG18" s="97"/>
      <c r="CQT18" s="97"/>
      <c r="CRY18" s="108"/>
      <c r="CRZ18" s="109"/>
      <c r="CSA18" s="105"/>
      <c r="CSB18" s="110"/>
      <c r="CSC18" s="106"/>
      <c r="CSD18" s="110"/>
      <c r="CSE18" s="105"/>
      <c r="CSF18" s="105"/>
      <c r="CSQ18" s="97"/>
      <c r="CSW18" s="100"/>
      <c r="CTA18" s="97"/>
      <c r="CTN18" s="97"/>
      <c r="CUS18" s="108"/>
      <c r="CUT18" s="109"/>
      <c r="CUU18" s="105"/>
      <c r="CUV18" s="110"/>
      <c r="CUW18" s="106"/>
      <c r="CUX18" s="110"/>
      <c r="CUY18" s="105"/>
      <c r="CUZ18" s="105"/>
      <c r="CVK18" s="97"/>
      <c r="CVQ18" s="100"/>
      <c r="CVU18" s="97"/>
      <c r="CWH18" s="97"/>
      <c r="CXM18" s="108"/>
      <c r="CXN18" s="109"/>
      <c r="CXO18" s="105"/>
      <c r="CXP18" s="110"/>
      <c r="CXQ18" s="106"/>
      <c r="CXR18" s="110"/>
      <c r="CXS18" s="105"/>
      <c r="CXT18" s="105"/>
      <c r="CYE18" s="97"/>
      <c r="CYK18" s="100"/>
      <c r="CYO18" s="97"/>
      <c r="CZB18" s="97"/>
      <c r="DAG18" s="108"/>
      <c r="DAH18" s="109"/>
      <c r="DAI18" s="105"/>
      <c r="DAJ18" s="110"/>
      <c r="DAK18" s="106"/>
      <c r="DAL18" s="110"/>
      <c r="DAM18" s="105"/>
      <c r="DAN18" s="105"/>
      <c r="DAY18" s="97"/>
      <c r="DBE18" s="100"/>
      <c r="DBI18" s="97"/>
      <c r="DBV18" s="97"/>
      <c r="DDA18" s="108"/>
      <c r="DDB18" s="109"/>
      <c r="DDC18" s="105"/>
      <c r="DDD18" s="110"/>
      <c r="DDE18" s="106"/>
      <c r="DDF18" s="110"/>
      <c r="DDG18" s="105"/>
      <c r="DDH18" s="105"/>
      <c r="DDS18" s="97"/>
      <c r="DDY18" s="100"/>
      <c r="DEC18" s="97"/>
      <c r="DEP18" s="97"/>
      <c r="DFU18" s="108"/>
      <c r="DFV18" s="109"/>
      <c r="DFW18" s="105"/>
      <c r="DFX18" s="110"/>
      <c r="DFY18" s="106"/>
      <c r="DFZ18" s="110"/>
      <c r="DGA18" s="105"/>
      <c r="DGB18" s="105"/>
      <c r="DGM18" s="97"/>
      <c r="DGS18" s="100"/>
      <c r="DGW18" s="97"/>
      <c r="DHJ18" s="97"/>
      <c r="DIO18" s="108"/>
      <c r="DIP18" s="109"/>
      <c r="DIQ18" s="105"/>
      <c r="DIR18" s="110"/>
      <c r="DIS18" s="106"/>
      <c r="DIT18" s="110"/>
      <c r="DIU18" s="105"/>
      <c r="DIV18" s="105"/>
      <c r="DJG18" s="97"/>
      <c r="DJM18" s="100"/>
      <c r="DJQ18" s="97"/>
      <c r="DKD18" s="97"/>
      <c r="DLI18" s="108"/>
      <c r="DLJ18" s="109"/>
      <c r="DLK18" s="105"/>
      <c r="DLL18" s="110"/>
      <c r="DLM18" s="106"/>
      <c r="DLN18" s="110"/>
      <c r="DLO18" s="105"/>
      <c r="DLP18" s="105"/>
      <c r="DMA18" s="97"/>
      <c r="DMG18" s="100"/>
      <c r="DMK18" s="97"/>
      <c r="DMX18" s="97"/>
      <c r="DOC18" s="108"/>
      <c r="DOD18" s="109"/>
      <c r="DOE18" s="105"/>
      <c r="DOF18" s="110"/>
      <c r="DOG18" s="106"/>
      <c r="DOH18" s="110"/>
      <c r="DOI18" s="105"/>
      <c r="DOJ18" s="105"/>
      <c r="DOU18" s="97"/>
      <c r="DPA18" s="100"/>
      <c r="DPE18" s="97"/>
      <c r="DPR18" s="97"/>
      <c r="DQW18" s="108"/>
      <c r="DQX18" s="109"/>
      <c r="DQY18" s="105"/>
      <c r="DQZ18" s="110"/>
      <c r="DRA18" s="106"/>
      <c r="DRB18" s="110"/>
      <c r="DRC18" s="105"/>
      <c r="DRD18" s="105"/>
      <c r="DRO18" s="97"/>
      <c r="DRU18" s="100"/>
      <c r="DRY18" s="97"/>
      <c r="DSL18" s="97"/>
      <c r="DTQ18" s="108"/>
      <c r="DTR18" s="109"/>
      <c r="DTS18" s="105"/>
      <c r="DTT18" s="110"/>
      <c r="DTU18" s="106"/>
      <c r="DTV18" s="110"/>
      <c r="DTW18" s="105"/>
      <c r="DTX18" s="105"/>
      <c r="DUI18" s="97"/>
      <c r="DUO18" s="100"/>
      <c r="DUS18" s="97"/>
      <c r="DVF18" s="97"/>
      <c r="DWK18" s="108"/>
      <c r="DWL18" s="109"/>
      <c r="DWM18" s="105"/>
      <c r="DWN18" s="110"/>
      <c r="DWO18" s="106"/>
      <c r="DWP18" s="110"/>
      <c r="DWQ18" s="105"/>
      <c r="DWR18" s="105"/>
      <c r="DXC18" s="97"/>
      <c r="DXI18" s="100"/>
      <c r="DXM18" s="97"/>
      <c r="DXZ18" s="97"/>
      <c r="DZE18" s="108"/>
      <c r="DZF18" s="109"/>
      <c r="DZG18" s="105"/>
      <c r="DZH18" s="110"/>
      <c r="DZI18" s="106"/>
      <c r="DZJ18" s="110"/>
      <c r="DZK18" s="105"/>
      <c r="DZL18" s="105"/>
      <c r="DZW18" s="97"/>
      <c r="EAC18" s="100"/>
      <c r="EAG18" s="97"/>
      <c r="EAT18" s="97"/>
      <c r="EBY18" s="108"/>
      <c r="EBZ18" s="109"/>
      <c r="ECA18" s="105"/>
      <c r="ECB18" s="110"/>
      <c r="ECC18" s="106"/>
      <c r="ECD18" s="110"/>
      <c r="ECE18" s="105"/>
      <c r="ECF18" s="105"/>
      <c r="ECQ18" s="97"/>
      <c r="ECW18" s="100"/>
      <c r="EDA18" s="97"/>
      <c r="EDN18" s="97"/>
      <c r="EES18" s="108"/>
      <c r="EET18" s="109"/>
      <c r="EEU18" s="105"/>
      <c r="EEV18" s="110"/>
      <c r="EEW18" s="106"/>
      <c r="EEX18" s="110"/>
      <c r="EEY18" s="105"/>
      <c r="EEZ18" s="105"/>
      <c r="EFK18" s="97"/>
      <c r="EFQ18" s="100"/>
      <c r="EFU18" s="97"/>
      <c r="EGH18" s="97"/>
      <c r="EHM18" s="108"/>
      <c r="EHN18" s="109"/>
      <c r="EHO18" s="105"/>
      <c r="EHP18" s="110"/>
      <c r="EHQ18" s="106"/>
      <c r="EHR18" s="110"/>
      <c r="EHS18" s="105"/>
      <c r="EHT18" s="105"/>
      <c r="EIE18" s="97"/>
      <c r="EIK18" s="100"/>
      <c r="EIO18" s="97"/>
      <c r="EJB18" s="97"/>
      <c r="EKG18" s="108"/>
      <c r="EKH18" s="109"/>
      <c r="EKI18" s="105"/>
      <c r="EKJ18" s="110"/>
      <c r="EKK18" s="106"/>
      <c r="EKL18" s="110"/>
      <c r="EKM18" s="105"/>
      <c r="EKN18" s="105"/>
      <c r="EKY18" s="97"/>
      <c r="ELE18" s="100"/>
      <c r="ELI18" s="97"/>
      <c r="ELV18" s="97"/>
      <c r="ENA18" s="108"/>
      <c r="ENB18" s="109"/>
      <c r="ENC18" s="105"/>
      <c r="END18" s="110"/>
      <c r="ENE18" s="106"/>
      <c r="ENF18" s="110"/>
      <c r="ENG18" s="105"/>
      <c r="ENH18" s="105"/>
      <c r="ENS18" s="97"/>
      <c r="ENY18" s="100"/>
      <c r="EOC18" s="97"/>
      <c r="EOP18" s="97"/>
      <c r="EPU18" s="108"/>
      <c r="EPV18" s="109"/>
      <c r="EPW18" s="105"/>
      <c r="EPX18" s="110"/>
      <c r="EPY18" s="106"/>
      <c r="EPZ18" s="110"/>
      <c r="EQA18" s="105"/>
      <c r="EQB18" s="105"/>
      <c r="EQM18" s="97"/>
      <c r="EQS18" s="100"/>
      <c r="EQW18" s="97"/>
      <c r="ERJ18" s="97"/>
      <c r="ESO18" s="108"/>
      <c r="ESP18" s="109"/>
      <c r="ESQ18" s="105"/>
      <c r="ESR18" s="110"/>
      <c r="ESS18" s="106"/>
      <c r="EST18" s="110"/>
      <c r="ESU18" s="105"/>
      <c r="ESV18" s="105"/>
      <c r="ETG18" s="97"/>
      <c r="ETM18" s="100"/>
      <c r="ETQ18" s="97"/>
      <c r="EUD18" s="97"/>
      <c r="EVI18" s="108"/>
      <c r="EVJ18" s="109"/>
      <c r="EVK18" s="105"/>
      <c r="EVL18" s="110"/>
      <c r="EVM18" s="106"/>
      <c r="EVN18" s="110"/>
      <c r="EVO18" s="105"/>
      <c r="EVP18" s="105"/>
      <c r="EWA18" s="97"/>
      <c r="EWG18" s="100"/>
      <c r="EWK18" s="97"/>
      <c r="EWX18" s="97"/>
      <c r="EYC18" s="108"/>
      <c r="EYD18" s="109"/>
      <c r="EYE18" s="105"/>
      <c r="EYF18" s="110"/>
      <c r="EYG18" s="106"/>
      <c r="EYH18" s="110"/>
      <c r="EYI18" s="105"/>
      <c r="EYJ18" s="105"/>
      <c r="EYU18" s="97"/>
      <c r="EZA18" s="100"/>
      <c r="EZE18" s="97"/>
      <c r="EZR18" s="97"/>
      <c r="FAW18" s="108"/>
      <c r="FAX18" s="109"/>
      <c r="FAY18" s="105"/>
      <c r="FAZ18" s="110"/>
      <c r="FBA18" s="106"/>
      <c r="FBB18" s="110"/>
      <c r="FBC18" s="105"/>
      <c r="FBD18" s="105"/>
      <c r="FBO18" s="97"/>
      <c r="FBU18" s="100"/>
      <c r="FBY18" s="97"/>
      <c r="FCL18" s="97"/>
      <c r="FDQ18" s="108"/>
      <c r="FDR18" s="109"/>
      <c r="FDS18" s="105"/>
      <c r="FDT18" s="110"/>
      <c r="FDU18" s="106"/>
      <c r="FDV18" s="110"/>
      <c r="FDW18" s="105"/>
      <c r="FDX18" s="105"/>
      <c r="FEI18" s="97"/>
      <c r="FEO18" s="100"/>
      <c r="FES18" s="97"/>
      <c r="FFF18" s="97"/>
      <c r="FGK18" s="108"/>
      <c r="FGL18" s="109"/>
      <c r="FGM18" s="105"/>
      <c r="FGN18" s="110"/>
      <c r="FGO18" s="106"/>
      <c r="FGP18" s="110"/>
      <c r="FGQ18" s="105"/>
      <c r="FGR18" s="105"/>
      <c r="FHC18" s="97"/>
      <c r="FHI18" s="100"/>
      <c r="FHM18" s="97"/>
      <c r="FHZ18" s="97"/>
      <c r="FJE18" s="108"/>
      <c r="FJF18" s="109"/>
      <c r="FJG18" s="105"/>
      <c r="FJH18" s="110"/>
      <c r="FJI18" s="106"/>
      <c r="FJJ18" s="110"/>
      <c r="FJK18" s="105"/>
      <c r="FJL18" s="105"/>
      <c r="FJW18" s="97"/>
      <c r="FKC18" s="100"/>
      <c r="FKG18" s="97"/>
      <c r="FKT18" s="97"/>
      <c r="FLY18" s="108"/>
      <c r="FLZ18" s="109"/>
      <c r="FMA18" s="105"/>
      <c r="FMB18" s="110"/>
      <c r="FMC18" s="106"/>
      <c r="FMD18" s="110"/>
      <c r="FME18" s="105"/>
      <c r="FMF18" s="105"/>
      <c r="FMQ18" s="97"/>
      <c r="FMW18" s="100"/>
      <c r="FNA18" s="97"/>
      <c r="FNN18" s="97"/>
      <c r="FOS18" s="108"/>
      <c r="FOT18" s="109"/>
      <c r="FOU18" s="105"/>
      <c r="FOV18" s="110"/>
      <c r="FOW18" s="106"/>
      <c r="FOX18" s="110"/>
      <c r="FOY18" s="105"/>
      <c r="FOZ18" s="105"/>
      <c r="FPK18" s="97"/>
      <c r="FPQ18" s="100"/>
      <c r="FPU18" s="97"/>
      <c r="FQH18" s="97"/>
      <c r="FRM18" s="108"/>
      <c r="FRN18" s="109"/>
      <c r="FRO18" s="105"/>
      <c r="FRP18" s="110"/>
      <c r="FRQ18" s="106"/>
      <c r="FRR18" s="110"/>
      <c r="FRS18" s="105"/>
      <c r="FRT18" s="105"/>
      <c r="FSE18" s="97"/>
      <c r="FSK18" s="100"/>
      <c r="FSO18" s="97"/>
      <c r="FTB18" s="97"/>
      <c r="FUG18" s="108"/>
      <c r="FUH18" s="109"/>
      <c r="FUI18" s="105"/>
      <c r="FUJ18" s="110"/>
      <c r="FUK18" s="106"/>
      <c r="FUL18" s="110"/>
      <c r="FUM18" s="105"/>
      <c r="FUN18" s="105"/>
      <c r="FUY18" s="97"/>
      <c r="FVE18" s="100"/>
      <c r="FVI18" s="97"/>
      <c r="FVV18" s="97"/>
      <c r="FXA18" s="108"/>
      <c r="FXB18" s="109"/>
      <c r="FXC18" s="105"/>
      <c r="FXD18" s="110"/>
      <c r="FXE18" s="106"/>
      <c r="FXF18" s="110"/>
      <c r="FXG18" s="105"/>
      <c r="FXH18" s="105"/>
      <c r="FXS18" s="97"/>
      <c r="FXY18" s="100"/>
      <c r="FYC18" s="97"/>
      <c r="FYP18" s="97"/>
      <c r="FZU18" s="108"/>
      <c r="FZV18" s="109"/>
      <c r="FZW18" s="105"/>
      <c r="FZX18" s="110"/>
      <c r="FZY18" s="106"/>
      <c r="FZZ18" s="110"/>
      <c r="GAA18" s="105"/>
      <c r="GAB18" s="105"/>
      <c r="GAM18" s="97"/>
      <c r="GAS18" s="100"/>
      <c r="GAW18" s="97"/>
      <c r="GBJ18" s="97"/>
      <c r="GCO18" s="108"/>
      <c r="GCP18" s="109"/>
      <c r="GCQ18" s="105"/>
      <c r="GCR18" s="110"/>
      <c r="GCS18" s="106"/>
      <c r="GCT18" s="110"/>
      <c r="GCU18" s="105"/>
      <c r="GCV18" s="105"/>
      <c r="GDG18" s="97"/>
      <c r="GDM18" s="100"/>
      <c r="GDQ18" s="97"/>
      <c r="GED18" s="97"/>
      <c r="GFI18" s="108"/>
      <c r="GFJ18" s="109"/>
      <c r="GFK18" s="105"/>
      <c r="GFL18" s="110"/>
      <c r="GFM18" s="106"/>
      <c r="GFN18" s="110"/>
      <c r="GFO18" s="105"/>
      <c r="GFP18" s="105"/>
      <c r="GGA18" s="97"/>
      <c r="GGG18" s="100"/>
      <c r="GGK18" s="97"/>
      <c r="GGX18" s="97"/>
      <c r="GIC18" s="108"/>
      <c r="GID18" s="109"/>
      <c r="GIE18" s="105"/>
      <c r="GIF18" s="110"/>
      <c r="GIG18" s="106"/>
      <c r="GIH18" s="110"/>
      <c r="GII18" s="105"/>
      <c r="GIJ18" s="105"/>
      <c r="GIU18" s="97"/>
      <c r="GJA18" s="100"/>
      <c r="GJE18" s="97"/>
      <c r="GJR18" s="97"/>
      <c r="GKW18" s="108"/>
      <c r="GKX18" s="109"/>
      <c r="GKY18" s="105"/>
      <c r="GKZ18" s="110"/>
      <c r="GLA18" s="106"/>
      <c r="GLB18" s="110"/>
      <c r="GLC18" s="105"/>
      <c r="GLD18" s="105"/>
      <c r="GLO18" s="97"/>
      <c r="GLU18" s="100"/>
      <c r="GLY18" s="97"/>
      <c r="GML18" s="97"/>
      <c r="GNQ18" s="108"/>
      <c r="GNR18" s="109"/>
      <c r="GNS18" s="105"/>
      <c r="GNT18" s="110"/>
      <c r="GNU18" s="106"/>
      <c r="GNV18" s="110"/>
      <c r="GNW18" s="105"/>
      <c r="GNX18" s="105"/>
      <c r="GOI18" s="97"/>
      <c r="GOO18" s="100"/>
      <c r="GOS18" s="97"/>
      <c r="GPF18" s="97"/>
      <c r="GQK18" s="108"/>
      <c r="GQL18" s="109"/>
      <c r="GQM18" s="105"/>
      <c r="GQN18" s="110"/>
      <c r="GQO18" s="106"/>
      <c r="GQP18" s="110"/>
      <c r="GQQ18" s="105"/>
      <c r="GQR18" s="105"/>
      <c r="GRC18" s="97"/>
      <c r="GRI18" s="100"/>
      <c r="GRM18" s="97"/>
      <c r="GRZ18" s="97"/>
      <c r="GTE18" s="108"/>
      <c r="GTF18" s="109"/>
      <c r="GTG18" s="105"/>
      <c r="GTH18" s="110"/>
      <c r="GTI18" s="106"/>
      <c r="GTJ18" s="110"/>
      <c r="GTK18" s="105"/>
      <c r="GTL18" s="105"/>
      <c r="GTW18" s="97"/>
      <c r="GUC18" s="100"/>
      <c r="GUG18" s="97"/>
      <c r="GUT18" s="97"/>
      <c r="GVY18" s="108"/>
      <c r="GVZ18" s="109"/>
      <c r="GWA18" s="105"/>
      <c r="GWB18" s="110"/>
      <c r="GWC18" s="106"/>
      <c r="GWD18" s="110"/>
      <c r="GWE18" s="105"/>
      <c r="GWF18" s="105"/>
      <c r="GWQ18" s="97"/>
      <c r="GWW18" s="100"/>
      <c r="GXA18" s="97"/>
      <c r="GXN18" s="97"/>
      <c r="GYS18" s="108"/>
      <c r="GYT18" s="109"/>
      <c r="GYU18" s="105"/>
      <c r="GYV18" s="110"/>
      <c r="GYW18" s="106"/>
      <c r="GYX18" s="110"/>
      <c r="GYY18" s="105"/>
      <c r="GYZ18" s="105"/>
      <c r="GZK18" s="97"/>
      <c r="GZQ18" s="100"/>
      <c r="GZU18" s="97"/>
      <c r="HAH18" s="97"/>
      <c r="HBM18" s="108"/>
      <c r="HBN18" s="109"/>
      <c r="HBO18" s="105"/>
      <c r="HBP18" s="110"/>
      <c r="HBQ18" s="106"/>
      <c r="HBR18" s="110"/>
      <c r="HBS18" s="105"/>
      <c r="HBT18" s="105"/>
      <c r="HCE18" s="97"/>
      <c r="HCK18" s="100"/>
      <c r="HCO18" s="97"/>
      <c r="HDB18" s="97"/>
      <c r="HEG18" s="108"/>
      <c r="HEH18" s="109"/>
      <c r="HEI18" s="105"/>
      <c r="HEJ18" s="110"/>
      <c r="HEK18" s="106"/>
      <c r="HEL18" s="110"/>
      <c r="HEM18" s="105"/>
      <c r="HEN18" s="105"/>
      <c r="HEY18" s="97"/>
      <c r="HFE18" s="100"/>
      <c r="HFI18" s="97"/>
      <c r="HFV18" s="97"/>
      <c r="HHA18" s="108"/>
      <c r="HHB18" s="109"/>
      <c r="HHC18" s="105"/>
      <c r="HHD18" s="110"/>
      <c r="HHE18" s="106"/>
      <c r="HHF18" s="110"/>
      <c r="HHG18" s="105"/>
      <c r="HHH18" s="105"/>
      <c r="HHS18" s="97"/>
      <c r="HHY18" s="100"/>
      <c r="HIC18" s="97"/>
      <c r="HIP18" s="97"/>
      <c r="HJU18" s="108"/>
      <c r="HJV18" s="109"/>
      <c r="HJW18" s="105"/>
      <c r="HJX18" s="110"/>
      <c r="HJY18" s="106"/>
      <c r="HJZ18" s="110"/>
      <c r="HKA18" s="105"/>
      <c r="HKB18" s="105"/>
      <c r="HKM18" s="97"/>
      <c r="HKS18" s="100"/>
      <c r="HKW18" s="97"/>
      <c r="HLJ18" s="97"/>
      <c r="HMO18" s="108"/>
      <c r="HMP18" s="109"/>
      <c r="HMQ18" s="105"/>
      <c r="HMR18" s="110"/>
      <c r="HMS18" s="106"/>
      <c r="HMT18" s="110"/>
      <c r="HMU18" s="105"/>
      <c r="HMV18" s="105"/>
      <c r="HNG18" s="97"/>
      <c r="HNM18" s="100"/>
      <c r="HNQ18" s="97"/>
      <c r="HOD18" s="97"/>
      <c r="HPI18" s="108"/>
      <c r="HPJ18" s="109"/>
      <c r="HPK18" s="105"/>
      <c r="HPL18" s="110"/>
      <c r="HPM18" s="106"/>
      <c r="HPN18" s="110"/>
      <c r="HPO18" s="105"/>
      <c r="HPP18" s="105"/>
      <c r="HQA18" s="97"/>
      <c r="HQG18" s="100"/>
      <c r="HQK18" s="97"/>
      <c r="HQX18" s="97"/>
      <c r="HSC18" s="108"/>
      <c r="HSD18" s="109"/>
      <c r="HSE18" s="105"/>
      <c r="HSF18" s="110"/>
      <c r="HSG18" s="106"/>
      <c r="HSH18" s="110"/>
      <c r="HSI18" s="105"/>
      <c r="HSJ18" s="105"/>
      <c r="HSU18" s="97"/>
      <c r="HTA18" s="100"/>
      <c r="HTE18" s="97"/>
      <c r="HTR18" s="97"/>
      <c r="HUW18" s="108"/>
      <c r="HUX18" s="109"/>
      <c r="HUY18" s="105"/>
      <c r="HUZ18" s="110"/>
      <c r="HVA18" s="106"/>
      <c r="HVB18" s="110"/>
      <c r="HVC18" s="105"/>
      <c r="HVD18" s="105"/>
      <c r="HVO18" s="97"/>
      <c r="HVU18" s="100"/>
      <c r="HVY18" s="97"/>
      <c r="HWL18" s="97"/>
      <c r="HXQ18" s="108"/>
      <c r="HXR18" s="109"/>
      <c r="HXS18" s="105"/>
      <c r="HXT18" s="110"/>
      <c r="HXU18" s="106"/>
      <c r="HXV18" s="110"/>
      <c r="HXW18" s="105"/>
      <c r="HXX18" s="105"/>
      <c r="HYI18" s="97"/>
      <c r="HYO18" s="100"/>
      <c r="HYS18" s="97"/>
      <c r="HZF18" s="97"/>
      <c r="IAK18" s="108"/>
      <c r="IAL18" s="109"/>
      <c r="IAM18" s="105"/>
      <c r="IAN18" s="110"/>
      <c r="IAO18" s="106"/>
      <c r="IAP18" s="110"/>
      <c r="IAQ18" s="105"/>
      <c r="IAR18" s="105"/>
      <c r="IBC18" s="97"/>
      <c r="IBI18" s="100"/>
      <c r="IBM18" s="97"/>
      <c r="IBZ18" s="97"/>
      <c r="IDE18" s="108"/>
      <c r="IDF18" s="109"/>
      <c r="IDG18" s="105"/>
      <c r="IDH18" s="110"/>
      <c r="IDI18" s="106"/>
      <c r="IDJ18" s="110"/>
      <c r="IDK18" s="105"/>
      <c r="IDL18" s="105"/>
      <c r="IDW18" s="97"/>
      <c r="IEC18" s="100"/>
      <c r="IEG18" s="97"/>
      <c r="IET18" s="97"/>
      <c r="IFY18" s="108"/>
      <c r="IFZ18" s="109"/>
      <c r="IGA18" s="105"/>
      <c r="IGB18" s="110"/>
      <c r="IGC18" s="106"/>
      <c r="IGD18" s="110"/>
      <c r="IGE18" s="105"/>
      <c r="IGF18" s="105"/>
      <c r="IGQ18" s="97"/>
      <c r="IGW18" s="100"/>
      <c r="IHA18" s="97"/>
      <c r="IHN18" s="97"/>
      <c r="IIS18" s="108"/>
      <c r="IIT18" s="109"/>
      <c r="IIU18" s="105"/>
      <c r="IIV18" s="110"/>
      <c r="IIW18" s="106"/>
      <c r="IIX18" s="110"/>
      <c r="IIY18" s="105"/>
      <c r="IIZ18" s="105"/>
      <c r="IJK18" s="97"/>
      <c r="IJQ18" s="100"/>
      <c r="IJU18" s="97"/>
      <c r="IKH18" s="97"/>
      <c r="ILM18" s="108"/>
      <c r="ILN18" s="109"/>
      <c r="ILO18" s="105"/>
      <c r="ILP18" s="110"/>
      <c r="ILQ18" s="106"/>
      <c r="ILR18" s="110"/>
      <c r="ILS18" s="105"/>
      <c r="ILT18" s="105"/>
      <c r="IME18" s="97"/>
      <c r="IMK18" s="100"/>
      <c r="IMO18" s="97"/>
      <c r="INB18" s="97"/>
      <c r="IOG18" s="108"/>
      <c r="IOH18" s="109"/>
      <c r="IOI18" s="105"/>
      <c r="IOJ18" s="110"/>
      <c r="IOK18" s="106"/>
      <c r="IOL18" s="110"/>
      <c r="IOM18" s="105"/>
      <c r="ION18" s="105"/>
      <c r="IOY18" s="97"/>
      <c r="IPE18" s="100"/>
      <c r="IPI18" s="97"/>
      <c r="IPV18" s="97"/>
      <c r="IRA18" s="108"/>
      <c r="IRB18" s="109"/>
      <c r="IRC18" s="105"/>
      <c r="IRD18" s="110"/>
      <c r="IRE18" s="106"/>
      <c r="IRF18" s="110"/>
      <c r="IRG18" s="105"/>
      <c r="IRH18" s="105"/>
      <c r="IRS18" s="97"/>
      <c r="IRY18" s="100"/>
      <c r="ISC18" s="97"/>
      <c r="ISP18" s="97"/>
      <c r="ITU18" s="108"/>
      <c r="ITV18" s="109"/>
      <c r="ITW18" s="105"/>
      <c r="ITX18" s="110"/>
      <c r="ITY18" s="106"/>
      <c r="ITZ18" s="110"/>
      <c r="IUA18" s="105"/>
      <c r="IUB18" s="105"/>
      <c r="IUM18" s="97"/>
      <c r="IUS18" s="100"/>
      <c r="IUW18" s="97"/>
      <c r="IVJ18" s="97"/>
      <c r="IWO18" s="108"/>
      <c r="IWP18" s="109"/>
      <c r="IWQ18" s="105"/>
      <c r="IWR18" s="110"/>
      <c r="IWS18" s="106"/>
      <c r="IWT18" s="110"/>
      <c r="IWU18" s="105"/>
      <c r="IWV18" s="105"/>
      <c r="IXG18" s="97"/>
      <c r="IXM18" s="100"/>
      <c r="IXQ18" s="97"/>
      <c r="IYD18" s="97"/>
      <c r="IZI18" s="108"/>
      <c r="IZJ18" s="109"/>
      <c r="IZK18" s="105"/>
      <c r="IZL18" s="110"/>
      <c r="IZM18" s="106"/>
      <c r="IZN18" s="110"/>
      <c r="IZO18" s="105"/>
      <c r="IZP18" s="105"/>
      <c r="JAA18" s="97"/>
      <c r="JAG18" s="100"/>
      <c r="JAK18" s="97"/>
      <c r="JAX18" s="97"/>
      <c r="JCC18" s="108"/>
      <c r="JCD18" s="109"/>
      <c r="JCE18" s="105"/>
      <c r="JCF18" s="110"/>
      <c r="JCG18" s="106"/>
      <c r="JCH18" s="110"/>
      <c r="JCI18" s="105"/>
      <c r="JCJ18" s="105"/>
      <c r="JCU18" s="97"/>
      <c r="JDA18" s="100"/>
      <c r="JDE18" s="97"/>
      <c r="JDR18" s="97"/>
      <c r="JEW18" s="108"/>
      <c r="JEX18" s="109"/>
      <c r="JEY18" s="105"/>
      <c r="JEZ18" s="110"/>
      <c r="JFA18" s="106"/>
      <c r="JFB18" s="110"/>
      <c r="JFC18" s="105"/>
      <c r="JFD18" s="105"/>
      <c r="JFO18" s="97"/>
      <c r="JFU18" s="100"/>
      <c r="JFY18" s="97"/>
      <c r="JGL18" s="97"/>
      <c r="JHQ18" s="108"/>
      <c r="JHR18" s="109"/>
      <c r="JHS18" s="105"/>
      <c r="JHT18" s="110"/>
      <c r="JHU18" s="106"/>
      <c r="JHV18" s="110"/>
      <c r="JHW18" s="105"/>
      <c r="JHX18" s="105"/>
      <c r="JII18" s="97"/>
      <c r="JIO18" s="100"/>
      <c r="JIS18" s="97"/>
      <c r="JJF18" s="97"/>
      <c r="JKK18" s="108"/>
      <c r="JKL18" s="109"/>
      <c r="JKM18" s="105"/>
      <c r="JKN18" s="110"/>
      <c r="JKO18" s="106"/>
      <c r="JKP18" s="110"/>
      <c r="JKQ18" s="105"/>
      <c r="JKR18" s="105"/>
      <c r="JLC18" s="97"/>
      <c r="JLI18" s="100"/>
      <c r="JLM18" s="97"/>
      <c r="JLZ18" s="97"/>
      <c r="JNE18" s="108"/>
      <c r="JNF18" s="109"/>
      <c r="JNG18" s="105"/>
      <c r="JNH18" s="110"/>
      <c r="JNI18" s="106"/>
      <c r="JNJ18" s="110"/>
      <c r="JNK18" s="105"/>
      <c r="JNL18" s="105"/>
      <c r="JNW18" s="97"/>
      <c r="JOC18" s="100"/>
      <c r="JOG18" s="97"/>
      <c r="JOT18" s="97"/>
      <c r="JPY18" s="108"/>
      <c r="JPZ18" s="109"/>
      <c r="JQA18" s="105"/>
      <c r="JQB18" s="110"/>
      <c r="JQC18" s="106"/>
      <c r="JQD18" s="110"/>
      <c r="JQE18" s="105"/>
      <c r="JQF18" s="105"/>
      <c r="JQQ18" s="97"/>
      <c r="JQW18" s="100"/>
      <c r="JRA18" s="97"/>
      <c r="JRN18" s="97"/>
      <c r="JSS18" s="108"/>
      <c r="JST18" s="109" t="str">
        <f t="shared" si="112"/>
        <v>Portugal</v>
      </c>
      <c r="JSU18" s="105"/>
      <c r="JSV18" s="110">
        <f>'All Players'!J14</f>
        <v>0</v>
      </c>
      <c r="JSW18" s="106" t="s">
        <v>2</v>
      </c>
      <c r="JSX18" s="110">
        <f>'All Players'!L14</f>
        <v>0</v>
      </c>
      <c r="JSY18" s="105"/>
      <c r="JSZ18" s="109" t="str">
        <f t="shared" si="113"/>
        <v>Argentina</v>
      </c>
      <c r="JTC18" s="96">
        <f t="shared" ref="JTC18:JTC21" si="115">JTM18+JTN18+JTO18+JTP18</f>
        <v>1</v>
      </c>
      <c r="JTD18" s="96" t="str">
        <f>'Dummy Table1'!JST18</f>
        <v>Portugal</v>
      </c>
      <c r="JTE18" s="96">
        <f t="shared" ref="JTE18:JTE21" si="116">SUMIF(JUR$4:JUR$60,JTD18,JUZ$4:JUZ$60)+SUMIF(JUV$4:JUV$60,JTD18,JUZ$4:JUZ$60)</f>
        <v>0</v>
      </c>
      <c r="JTF18" s="96">
        <f t="shared" ref="JTF18:JTF21" si="117">SUMIF(JUS$4:JUS$60,JTD18,JUZ$4:JUZ$60)+SUMIF(JUW$4:JUW$60,JTD18,JUZ$4:JUZ$60)</f>
        <v>3</v>
      </c>
      <c r="JTG18" s="96">
        <f t="shared" ref="JTG18:JTG21" si="118">SUMIF(JUT$4:JUT$60,JTD18,JUZ$4:JUZ$60)+SUMIF(JUX$4:JUX$60,JTD18,JUZ$4:JUZ$60)</f>
        <v>0</v>
      </c>
      <c r="JTH18" s="96">
        <f t="shared" ref="JTH18:JTH21" si="119">SUMIF(JVH$3:JVH$60,JTD18,JVI$3:JVI$60)+SUMIF(JVK$3:JVK$60,JTD18,JVJ$3:JVJ$60)</f>
        <v>0</v>
      </c>
      <c r="JTI18" s="96">
        <f t="shared" ref="JTI18:JTI21" si="120">SUMIF(JVK$3:JVK$60,JTD18,JVI$3:JVI$60)+SUMIF(JVH$3:JVH$60,JTD18,JVJ$3:JVJ$60)</f>
        <v>0</v>
      </c>
      <c r="JTJ18" s="96">
        <f t="shared" ref="JTJ18:JTJ21" si="121">JTH18-JTI18+100</f>
        <v>100</v>
      </c>
      <c r="JTK18" s="97">
        <f t="shared" ref="JTK18:JTK21" si="122">JTE18*3+JTF18</f>
        <v>3</v>
      </c>
      <c r="JTL18" s="96">
        <v>4</v>
      </c>
      <c r="JTM18" s="96">
        <f t="shared" ref="JTM18:JTM21" si="123">RANK(JTK18,JTK$18:JTK$21)</f>
        <v>1</v>
      </c>
      <c r="JTN18" s="96">
        <f t="shared" ref="JTN18:JTN21" si="124">SUMPRODUCT((JTK$18:JTK$21=JTK18)*(JTJ$18:JTJ$21&gt;JTJ18))</f>
        <v>0</v>
      </c>
      <c r="JTO18" s="96">
        <f t="shared" ref="JTO18:JTO21" si="125">SUMPRODUCT((JTK$18:JTK$21=JTK18)*(JTJ$18:JTJ$21=JTJ18)*(JTH$18:JTH$21&gt;JTH18))</f>
        <v>0</v>
      </c>
      <c r="JTP18" s="96">
        <f t="shared" ref="JTP18:JTP21" si="126">SUMPRODUCT((JTK$18:JTK$21=JTK18)*(JTJ$18:JTJ$21=JTJ18)*(JTH$18:JTH$21=JTH18)*(JTL$18:JTL$21&lt;JTL18))</f>
        <v>0</v>
      </c>
      <c r="JTQ18" s="100">
        <f t="shared" ref="JTQ18" si="127">IF(SUM(JUI18:JUK21)=0,IF(COUNTIF(JUL18:JUL21,0)&gt;1,1,JUL18+1),JTZ18)</f>
        <v>1</v>
      </c>
      <c r="JTR18" s="96" t="str">
        <f t="shared" ref="JTR18" si="128">VLOOKUP(1,JTC$18:JTD$21,2,FALSE)</f>
        <v>Portugal</v>
      </c>
      <c r="JTS18" s="96">
        <f t="shared" ref="JTS18:JTS21" si="129">SUMIF(JTD$4:JTD$60,JTR18,JTH$4:JTH$60)</f>
        <v>0</v>
      </c>
      <c r="JTT18" s="96">
        <f t="shared" ref="JTT18:JTT21" si="130">SUMIF(JTD$4:JTD$60,JTR18,JTJ$4:JTJ$60)</f>
        <v>100</v>
      </c>
      <c r="JTU18" s="97">
        <f t="shared" ref="JTU18:JTU21" si="131">SUMIF(JTD$4:JTD$60,JTR18,JTK$4:JTK$60)</f>
        <v>3</v>
      </c>
      <c r="JTV18" s="96">
        <f t="shared" ref="JTV18:JTV21" si="132">SUMIF(JTD$4:JTD$60,JTR18,JTC$4:JTC$60)</f>
        <v>1</v>
      </c>
      <c r="JTW18" s="96">
        <f t="shared" ref="JTW18:JTW21" si="133">SUMIF(JTD$4:JTD$60,JTR18,JTN$4:JTN$60)</f>
        <v>0</v>
      </c>
      <c r="JTX18" s="96">
        <f t="shared" ref="JTX18:JTX21" si="134">SUMIF(JTD$4:JTD$60,JTR18,JTO$4:JTO$60)</f>
        <v>0</v>
      </c>
      <c r="JTY18" s="96">
        <f t="shared" ref="JTY18:JTY21" si="135">SUMIF(JTD$4:JTD$60,JTR18,JTL$4:JTL$60)</f>
        <v>4</v>
      </c>
      <c r="JTZ18" s="96">
        <f t="shared" ref="JTZ18:JTZ21" si="136">IF(JUA18=0,JTV18,JTV18+JUI18+JUJ18+JUK18)</f>
        <v>1</v>
      </c>
      <c r="JUA18" s="96" t="str">
        <f t="shared" ref="JUA18" si="137">IF(AND(JTU18=JTU19,JTT18=JTT19,JTS18=JTS19),JTR18,0)</f>
        <v>Portugal</v>
      </c>
      <c r="JUB18" s="96">
        <f t="shared" ref="JUB18:JUB21" si="138">SUMIF(JVA$4:JVA$60,JUA18,JUZ$4:JUZ$60)+SUMIF(JVD$4:JVD$60,JUA18,JUZ$4:JUZ$60)</f>
        <v>0</v>
      </c>
      <c r="JUC18" s="96">
        <f t="shared" ref="JUC18:JUC21" si="139">SUMIF(JVB$4:JVB$60,JUA18,JUZ$4:JUZ$60)+SUMIF(JVE$4:JVE$60,JUA18,JUZ$4:JUZ$60)</f>
        <v>3</v>
      </c>
      <c r="JUD18" s="96">
        <f t="shared" ref="JUD18:JUD21" si="140">SUMIF(JVC$4:JVC$60,JUA18,JUZ$4:JUZ$60)+SUMIF(JVF$4:JVF$60,JUA18,JUZ$4:JUZ$60)</f>
        <v>0</v>
      </c>
      <c r="JUE18" s="96">
        <f t="shared" ref="JUE18:JUE21" si="141">SUMIF(JVA$4:JVA$60,JUA18,JUU$4:JUU$60)+SUMIF(JVD$4:JVD$60,JUA18,JUY$4:JUY$60)+SUMIF(JVB$4:JVB$60,JUA18,JUU$4:JUU$60)+SUMIF(JVE$4:JVE$60,JUA18,JUY$4:JUY$60)</f>
        <v>0</v>
      </c>
      <c r="JUF18" s="96">
        <f t="shared" ref="JUF18:JUF21" si="142">SUMIF(JVC$4:JVC$60,JUA18,JUU$4:JUU$60)+SUMIF(JVF$4:JVF$60,JUA18,JUY$4:JUY$60)+SUMIF(JVB$4:JVB$60,JUA18,JUU$4:JUU$60)+SUMIF(JVE$4:JVE$60,JUA18,JUY$4:JUY$60)</f>
        <v>0</v>
      </c>
      <c r="JUG18" s="96">
        <f t="shared" ref="JUG18:JUG21" si="143">JUE18-JUF18+100</f>
        <v>100</v>
      </c>
      <c r="JUH18" s="97">
        <f t="shared" ref="JUH18:JUH21" si="144">IF(JUA18&lt;&gt;0,JUB18*3+JUC18,"")</f>
        <v>3</v>
      </c>
      <c r="JUI18" s="96">
        <f t="shared" ref="JUI18:JUI21" si="145">IF(JUA18&lt;&gt;0,RANK(JUH18,JUH$18:JUH$21)-1,5)</f>
        <v>0</v>
      </c>
      <c r="JUJ18" s="96">
        <f t="shared" ref="JUJ18:JUJ21" si="146">IF(JUA18&lt;&gt;0,SUMPRODUCT((JUH$18:JUH$21=JUH18)*(JUG$18:JUG$21&gt;JUG18)),5)</f>
        <v>0</v>
      </c>
      <c r="JUK18" s="96">
        <f t="shared" ref="JUK18:JUK21" si="147">IF(JUA18&lt;&gt;0,SUMPRODUCT((JUH$18:JUH$21=JUH18)*(JUG$18:JUG$21=JUG18)*(JUE$18:JUE$21&gt;JUE18)),5)</f>
        <v>0</v>
      </c>
      <c r="JUL18" s="96">
        <f t="shared" ref="JUL18:JUL21" si="148">IF(JUA18&lt;&gt;0,SUMPRODUCT((JUH$18:JUH$21=JUH18)*(JUG$18:JUG$21=JUG18)*(JUE$18:JUE$21=JUE18)*(JUM$18:JUM$21&lt;JUM18)),5)</f>
        <v>0</v>
      </c>
      <c r="JUM18" s="96">
        <v>0</v>
      </c>
      <c r="JUN18" s="96">
        <f t="shared" ref="JUN18" si="149">IF(JUA18&lt;&gt;0,IF(SUM(JUI18:JUK18)=SUM(JUI19:JUK19),1,0),0)</f>
        <v>1</v>
      </c>
      <c r="JUO18" s="96">
        <f t="shared" ref="JUO18" si="150">IF(JUP18&lt;&gt;0,1,0)</f>
        <v>1</v>
      </c>
      <c r="JUP18" s="96" t="str">
        <f t="shared" ref="JUP18:JUP21" si="151">IF(JUN18=1,JUA18,0)</f>
        <v>Portugal</v>
      </c>
      <c r="JUQ18" s="96">
        <v>15</v>
      </c>
      <c r="JUR18" s="96" t="str">
        <f>IF(AND('Dummy Table1'!JSV28&lt;&gt;"",'Dummy Table1'!JSX28&lt;&gt;""),IF('Dummy Table1'!JSV28&gt;'Dummy Table1'!JSX28,'Dummy Table1'!JST28,""),"")</f>
        <v/>
      </c>
      <c r="JUS18" s="96" t="str">
        <f>IF(AND('Dummy Table1'!JSV28&lt;&gt;"",'Dummy Table1'!JSX28&lt;&gt;""),IF('Dummy Table1'!JSV28='Dummy Table1'!JSX28,'Dummy Table1'!JST28,""),"")</f>
        <v>Germany</v>
      </c>
      <c r="JUT18" s="96" t="str">
        <f>IF(AND('Dummy Table1'!JSV28&lt;&gt;"",'Dummy Table1'!JSX28&lt;&gt;""),IF('Dummy Table1'!JSV28&gt;'Dummy Table1'!JSX28,'Dummy Table1'!JSZ28,""),"")</f>
        <v/>
      </c>
      <c r="JUU18" s="96">
        <f>IF(AND('Dummy Table1'!JSV28&lt;&gt;"",'Dummy Table1'!JSX28&lt;&gt;""),'Dummy Table1'!JSV28,0)</f>
        <v>0</v>
      </c>
      <c r="JUV18" s="96" t="str">
        <f>IF(AND('Dummy Table1'!JSV28&lt;&gt;"",'Dummy Table1'!JSX28&lt;&gt;""),IF('Dummy Table1'!JSV28&lt;'Dummy Table1'!JSX28,'Dummy Table1'!JSZ28,""),"")</f>
        <v/>
      </c>
      <c r="JUW18" s="96" t="str">
        <f>IF(AND('Dummy Table1'!JSV28&lt;&gt;"",'Dummy Table1'!JSX28&lt;&gt;""),IF('Dummy Table1'!JSV28='Dummy Table1'!JSX28,'Dummy Table1'!JSZ28,""),"")</f>
        <v>Korea Republic</v>
      </c>
      <c r="JUX18" s="96" t="str">
        <f>IF(AND('Dummy Table1'!JSV28&lt;&gt;"",'Dummy Table1'!JSX28&lt;&gt;""),IF('Dummy Table1'!JSV28&lt;'Dummy Table1'!JSX28,'Dummy Table1'!JST28,""),"")</f>
        <v/>
      </c>
      <c r="JUY18" s="96">
        <f>IF(AND('Dummy Table1'!JSV28&lt;&gt;"",'Dummy Table1'!JSX28&lt;&gt;""),'Dummy Table1'!JSX28,0)</f>
        <v>0</v>
      </c>
      <c r="JUZ18" s="96">
        <v>1</v>
      </c>
      <c r="JVA18" s="96" t="str">
        <f t="shared" si="43"/>
        <v/>
      </c>
      <c r="JVB18" s="96" t="str">
        <f t="shared" si="44"/>
        <v>Germany</v>
      </c>
      <c r="JVC18" s="96" t="str">
        <f t="shared" si="45"/>
        <v/>
      </c>
      <c r="JVD18" s="96" t="str">
        <f t="shared" si="46"/>
        <v/>
      </c>
      <c r="JVE18" s="96" t="str">
        <f t="shared" si="47"/>
        <v>Korea Republic</v>
      </c>
      <c r="JVF18" s="96" t="str">
        <f t="shared" si="48"/>
        <v/>
      </c>
      <c r="JVG18" s="96">
        <v>16</v>
      </c>
      <c r="JVH18" s="96" t="str">
        <f>'Dummy Table1'!JST29</f>
        <v>Brazil</v>
      </c>
      <c r="JVI18" s="96">
        <f>IF(AND('Dummy Table1'!JSV29&lt;&gt;"",'Dummy Table1'!JSX29&lt;&gt;""),'Dummy Table1'!JSV29,"")</f>
        <v>0</v>
      </c>
      <c r="JVJ18" s="96">
        <f>IF(AND('Dummy Table1'!JSX29&lt;&gt;"",'Dummy Table1'!JSV29&lt;&gt;""),'Dummy Table1'!JSX29,"")</f>
        <v>0</v>
      </c>
      <c r="JVK18" s="96" t="str">
        <f>'Dummy Table1'!JSZ29</f>
        <v>Iraq</v>
      </c>
    </row>
    <row r="19" spans="1:1016 1027:2045 2058:3066 3097:4074 4105:5120 5131:6139 6145:7157 7170:7343" x14ac:dyDescent="0.2">
      <c r="A19" s="108"/>
      <c r="B19" s="109" t="str">
        <f>'All Players'!H15</f>
        <v>Sweden</v>
      </c>
      <c r="C19" s="105"/>
      <c r="D19" s="110" t="str">
        <f>IF('All Players'!W15&lt;&gt;"",'All Players'!W15,"")</f>
        <v/>
      </c>
      <c r="E19" s="106" t="s">
        <v>2</v>
      </c>
      <c r="F19" s="110" t="str">
        <f>IF('All Players'!Y15&lt;&gt;"",'All Players'!Y15,"")</f>
        <v/>
      </c>
      <c r="G19" s="105"/>
      <c r="H19" s="105" t="str">
        <f>'All Players'!N15</f>
        <v>Colombia</v>
      </c>
      <c r="K19" s="96">
        <f>U19+V19+W19+X19</f>
        <v>2</v>
      </c>
      <c r="L19" s="96" t="str">
        <f>'Dummy Table1'!H18</f>
        <v>Argentina</v>
      </c>
      <c r="M19" s="96">
        <f>SUMIF(AZ$4:AZ$60,L19,BH$4:BH$60)+SUMIF(BD$4:BD$60,L19,BH$4:BH$60)</f>
        <v>0</v>
      </c>
      <c r="N19" s="96">
        <f>SUMIF(BA$4:BA$60,L19,BH$4:BH$60)+SUMIF(BE$4:BE$60,L19,BH$4:BH$60)</f>
        <v>0</v>
      </c>
      <c r="O19" s="96">
        <f>SUMIF(BB$4:BB$60,L19,BH$4:BH$60)+SUMIF(BF$4:BF$60,L19,BH$4:BH$60)</f>
        <v>0</v>
      </c>
      <c r="P19" s="96">
        <f>SUMIF($BP$3:$BP$60,L19,$BQ$3:$BQ$60)+SUMIF($BS$3:$BS$60,L19,$BR$3:$BR$60)</f>
        <v>0</v>
      </c>
      <c r="Q19" s="96">
        <f>SUMIF($BS$3:$BS$60,L19,$BQ$3:$BQ$60)+SUMIF($BP$3:$BP$60,L19,$BR$3:$BR$60)</f>
        <v>0</v>
      </c>
      <c r="R19" s="96">
        <f>P19-Q19+100</f>
        <v>100</v>
      </c>
      <c r="S19" s="97">
        <f>M19*3+N19</f>
        <v>0</v>
      </c>
      <c r="T19" s="96">
        <v>15</v>
      </c>
      <c r="U19" s="96">
        <f>RANK(S19,S$18:S$21)</f>
        <v>1</v>
      </c>
      <c r="V19" s="96">
        <f>SUMPRODUCT((S$18:S$21=S19)*(R$18:R$21&gt;R19))</f>
        <v>0</v>
      </c>
      <c r="W19" s="96">
        <f>SUMPRODUCT((S$18:S$21=S19)*(R$18:R$21=R19)*(P$18:P$21&gt;P19))</f>
        <v>0</v>
      </c>
      <c r="X19" s="96">
        <f>SUMPRODUCT((S$18:S$21=S19)*(R$18:R$21=R19)*(P$18:P$21=P19)*(T$18:T$21&lt;T19))</f>
        <v>1</v>
      </c>
      <c r="Y19" s="100">
        <f>IF(SUM(AQ18:AS21)=0,IF(COUNTIF(AT18:AT21,0)&gt;1,2,AT19+1),IF(AND(AH18=1,AH19=3,AI18&lt;&gt;0,AI19&lt;&gt;0,AI20=0,AI21=0),2,IF(AND(AH18=2,AH19=2,AI18&lt;&gt;0,AI19&lt;&gt;0,AI20=0,AI21=0),1,IF(AND(AH19=4,AS19=2),3,AH19))))</f>
        <v>2</v>
      </c>
      <c r="Z19" s="96" t="str">
        <f>VLOOKUP(2,K$18:L$21,2,FALSE)</f>
        <v>Argentina</v>
      </c>
      <c r="AA19" s="96">
        <f>SUMIF(L$4:L$60,Z19,P$4:P$60)</f>
        <v>0</v>
      </c>
      <c r="AB19" s="96">
        <f>SUMIF(L$4:L$60,Z19,R$4:R$60)</f>
        <v>100</v>
      </c>
      <c r="AC19" s="97">
        <f>SUMIF($L$4:$L$60,$Z19,S$4:S$60)</f>
        <v>0</v>
      </c>
      <c r="AD19" s="96">
        <f>SUMIF($L$4:$L$60,$Z19,K$4:K$60)</f>
        <v>2</v>
      </c>
      <c r="AE19" s="96">
        <f t="shared" si="114"/>
        <v>0</v>
      </c>
      <c r="AF19" s="96">
        <f t="shared" si="114"/>
        <v>0</v>
      </c>
      <c r="AG19" s="96">
        <f>SUMIF($L$4:$L$60,$Z19,T$4:T$60)</f>
        <v>15</v>
      </c>
      <c r="AH19" s="96">
        <f>IF(AI19=0,AD19,AD19+AQ19+AR19+AS19)</f>
        <v>2</v>
      </c>
      <c r="AI19" s="96" t="str">
        <f>IF(OR(AND(AC18=AC19,AB18=AB19,AA18=AA19),AND(AC20=AC19,AB20=AB19,AA20=AA19)),Z19,0)</f>
        <v>Argentina</v>
      </c>
      <c r="AJ19" s="96">
        <f>SUMIF($BI$4:$BI$60,$AI19,$BH$4:$BH$60)+SUMIF($BL$4:$BL$60,$AI19,$BH$4:$BH$60)</f>
        <v>0</v>
      </c>
      <c r="AK19" s="96">
        <f>SUMIF($BJ$4:$BJ$60,$AI19,$BH$4:$BH$60)+SUMIF($BM$4:$BM$60,$AI19,$BH$4:$BH$60)</f>
        <v>0</v>
      </c>
      <c r="AL19" s="96">
        <f>SUMIF($BK$4:$BK$60,$AI19,$BH$4:$BH$60)+SUMIF($BN$4:$BN$60,$AI19,$BH$4:$BH$60)</f>
        <v>0</v>
      </c>
      <c r="AM19" s="96">
        <f>SUMIF(BI$4:BI$60,AI19,BC$4:BC$60)+SUMIF(BL$4:BL$60,AI19,BG$4:BG$60)+SUMIF(BJ$4:BJ$60,AI19,BC$4:BC$60)+SUMIF(BM$4:BM$60,AI19,BG$4:BG$60)</f>
        <v>0</v>
      </c>
      <c r="AN19" s="96">
        <f>SUMIF(BK$4:BK$60,AI19,BC$4:BC$60)+SUMIF(BN$4:BN$60,AI19,BG$4:BG$60)+SUMIF(BJ$4:BJ$60,AI19,BC$4:BC$60)+SUMIF(BM$4:BM$60,AI19,BG$4:BG$60)</f>
        <v>0</v>
      </c>
      <c r="AO19" s="96">
        <f>AM19-AN19+100</f>
        <v>100</v>
      </c>
      <c r="AP19" s="97">
        <f>IF(AI19&lt;&gt;0,AJ19*3+AK19,"")</f>
        <v>0</v>
      </c>
      <c r="AQ19" s="96">
        <f>IF(AI19&lt;&gt;0,RANK(AP19,AP$18:AP$21)-1,5)</f>
        <v>0</v>
      </c>
      <c r="AR19" s="96">
        <f>IF(AI19&lt;&gt;0,SUMPRODUCT((AP$18:AP$21=AP19)*(AO$18:AO$21&gt;AO19)),5)</f>
        <v>0</v>
      </c>
      <c r="AS19" s="96">
        <f>IF(AI19&lt;&gt;0,SUMPRODUCT((AP$18:AP$21=AP19)*(AO$18:AO$21=AO19)*(AM$18:AM$21&gt;AM19)),5)</f>
        <v>0</v>
      </c>
      <c r="AT19" s="96">
        <f>IF(AI19&lt;&gt;0,SUMPRODUCT(($AP18:$AP21=AP19)*($AO18:$AO21=AO19)*($AM18:$AM21=AM19)*($AU18:$AU21&lt;AU19)),5)</f>
        <v>0</v>
      </c>
      <c r="AU19" s="96">
        <v>0</v>
      </c>
      <c r="AV19" s="96">
        <f>IF(AI19&lt;&gt;0,IF(OR(SUM(AQ19:AS19)=SUM(AQ18:AS18),SUM(AQ19:AS19)=SUM(AQ20:AS20)),1,0),0)</f>
        <v>1</v>
      </c>
      <c r="AW19" s="96">
        <f>IF(AX19&lt;&gt;0,AW18+1,AW18)</f>
        <v>2</v>
      </c>
      <c r="AX19" s="96" t="str">
        <f>IF(AV19=1,AI19,0)</f>
        <v>Argentina</v>
      </c>
      <c r="AY19" s="96">
        <v>16</v>
      </c>
      <c r="AZ19" s="96" t="str">
        <f>IF(AND('Dummy Table1'!D29&lt;&gt;"",'Dummy Table1'!F29&lt;&gt;""),IF('Dummy Table1'!D29&gt;'Dummy Table1'!F29,'Dummy Table1'!B29,""),"")</f>
        <v/>
      </c>
      <c r="BA19" s="96" t="str">
        <f>IF(AND('Dummy Table1'!D29&lt;&gt;"",'Dummy Table1'!F29&lt;&gt;""),IF('Dummy Table1'!D29='Dummy Table1'!F29,'Dummy Table1'!B29,""),"")</f>
        <v/>
      </c>
      <c r="BB19" s="96" t="str">
        <f>IF(AND('Dummy Table1'!D29&lt;&gt;"",'Dummy Table1'!F29&lt;&gt;""),IF('Dummy Table1'!D29&gt;'Dummy Table1'!F29,'Dummy Table1'!H29,""),"")</f>
        <v/>
      </c>
      <c r="BC19" s="96">
        <f>IF(AND('Dummy Table1'!D29&lt;&gt;"",'Dummy Table1'!F29&lt;&gt;""),'Dummy Table1'!D29,0)</f>
        <v>0</v>
      </c>
      <c r="BD19" s="96" t="str">
        <f>IF(AND('Dummy Table1'!D29&lt;&gt;"",'Dummy Table1'!F29&lt;&gt;""),IF('Dummy Table1'!D29&lt;'Dummy Table1'!F29,'Dummy Table1'!H29,""),"")</f>
        <v/>
      </c>
      <c r="BE19" s="96" t="str">
        <f>IF(AND('Dummy Table1'!D29&lt;&gt;"",'Dummy Table1'!F29&lt;&gt;""),IF('Dummy Table1'!D29='Dummy Table1'!F29,'Dummy Table1'!H29,""),"")</f>
        <v/>
      </c>
      <c r="BF19" s="96" t="str">
        <f>IF(AND('Dummy Table1'!D29&lt;&gt;"",'Dummy Table1'!F29&lt;&gt;""),IF('Dummy Table1'!D29&lt;'Dummy Table1'!F29,'Dummy Table1'!B29,""),"")</f>
        <v/>
      </c>
      <c r="BG19" s="96">
        <f>IF(AND('Dummy Table1'!D29&lt;&gt;"",'Dummy Table1'!F29&lt;&gt;""),'Dummy Table1'!F29,0)</f>
        <v>0</v>
      </c>
      <c r="BH19" s="96">
        <v>1</v>
      </c>
      <c r="BI19" s="96" t="str">
        <f t="shared" si="1"/>
        <v/>
      </c>
      <c r="BJ19" s="96" t="str">
        <f t="shared" si="2"/>
        <v/>
      </c>
      <c r="BK19" s="96" t="str">
        <f t="shared" si="3"/>
        <v/>
      </c>
      <c r="BL19" s="96" t="str">
        <f t="shared" si="4"/>
        <v/>
      </c>
      <c r="BM19" s="96" t="str">
        <f t="shared" si="5"/>
        <v/>
      </c>
      <c r="BN19" s="96" t="str">
        <f t="shared" si="6"/>
        <v/>
      </c>
      <c r="BO19" s="96">
        <v>17</v>
      </c>
      <c r="BP19" s="96" t="str">
        <f>'Dummy Table1'!B30</f>
        <v>Algeria</v>
      </c>
      <c r="BQ19" s="96" t="str">
        <f>IF(AND('Dummy Table1'!D30&lt;&gt;"",'Dummy Table1'!F30&lt;&gt;""),'Dummy Table1'!D30,"")</f>
        <v/>
      </c>
      <c r="BR19" s="96" t="str">
        <f>IF(AND('Dummy Table1'!F30&lt;&gt;"",'Dummy Table1'!D30&lt;&gt;""),'Dummy Table1'!F30,"")</f>
        <v/>
      </c>
      <c r="BS19" s="96" t="str">
        <f>'Dummy Table1'!H30</f>
        <v>Portugal</v>
      </c>
      <c r="BU19" s="108"/>
      <c r="BV19" s="109"/>
      <c r="BW19" s="105"/>
      <c r="BX19" s="110"/>
      <c r="BY19" s="106"/>
      <c r="BZ19" s="110"/>
      <c r="CA19" s="105"/>
      <c r="CB19" s="105"/>
      <c r="CM19" s="97"/>
      <c r="CS19" s="100"/>
      <c r="CW19" s="97"/>
      <c r="DJ19" s="97"/>
      <c r="EO19" s="108"/>
      <c r="EP19" s="109"/>
      <c r="EQ19" s="105"/>
      <c r="ER19" s="110"/>
      <c r="ES19" s="106"/>
      <c r="ET19" s="110"/>
      <c r="EU19" s="105"/>
      <c r="EV19" s="105"/>
      <c r="FG19" s="97"/>
      <c r="FM19" s="100"/>
      <c r="FQ19" s="97"/>
      <c r="GD19" s="97"/>
      <c r="HI19" s="108"/>
      <c r="HJ19" s="109"/>
      <c r="HK19" s="105"/>
      <c r="HL19" s="110"/>
      <c r="HM19" s="106"/>
      <c r="HN19" s="110"/>
      <c r="HO19" s="105"/>
      <c r="HP19" s="105"/>
      <c r="IA19" s="97"/>
      <c r="IG19" s="100"/>
      <c r="IK19" s="97"/>
      <c r="IX19" s="97"/>
      <c r="KC19" s="108"/>
      <c r="KD19" s="109"/>
      <c r="KE19" s="105"/>
      <c r="KF19" s="110"/>
      <c r="KG19" s="106"/>
      <c r="KH19" s="110"/>
      <c r="KI19" s="105"/>
      <c r="KJ19" s="105"/>
      <c r="KU19" s="97"/>
      <c r="LA19" s="100"/>
      <c r="LE19" s="97"/>
      <c r="LR19" s="97"/>
      <c r="MW19" s="108"/>
      <c r="MX19" s="109"/>
      <c r="MY19" s="105"/>
      <c r="MZ19" s="110"/>
      <c r="NA19" s="106"/>
      <c r="NB19" s="110"/>
      <c r="NC19" s="105"/>
      <c r="ND19" s="105"/>
      <c r="NO19" s="97"/>
      <c r="NU19" s="100"/>
      <c r="NY19" s="97"/>
      <c r="OL19" s="97"/>
      <c r="PQ19" s="108"/>
      <c r="PR19" s="109"/>
      <c r="PS19" s="105"/>
      <c r="PT19" s="110"/>
      <c r="PU19" s="106"/>
      <c r="PV19" s="110"/>
      <c r="PW19" s="105"/>
      <c r="PX19" s="105"/>
      <c r="QI19" s="97"/>
      <c r="QO19" s="100"/>
      <c r="QS19" s="97"/>
      <c r="RF19" s="97"/>
      <c r="SK19" s="108"/>
      <c r="SL19" s="109"/>
      <c r="SM19" s="105"/>
      <c r="SN19" s="110"/>
      <c r="SO19" s="106"/>
      <c r="SP19" s="110"/>
      <c r="SQ19" s="105"/>
      <c r="SR19" s="105"/>
      <c r="TC19" s="97"/>
      <c r="TI19" s="100"/>
      <c r="TM19" s="97"/>
      <c r="TZ19" s="97"/>
      <c r="VE19" s="108"/>
      <c r="VF19" s="109"/>
      <c r="VG19" s="105"/>
      <c r="VH19" s="110"/>
      <c r="VI19" s="106"/>
      <c r="VJ19" s="110"/>
      <c r="VK19" s="105"/>
      <c r="VL19" s="105"/>
      <c r="VW19" s="97"/>
      <c r="WC19" s="100"/>
      <c r="WG19" s="97"/>
      <c r="WT19" s="97"/>
      <c r="XY19" s="108"/>
      <c r="XZ19" s="109"/>
      <c r="YA19" s="105"/>
      <c r="YB19" s="110"/>
      <c r="YC19" s="106"/>
      <c r="YD19" s="110"/>
      <c r="YE19" s="105"/>
      <c r="YF19" s="105"/>
      <c r="YQ19" s="97"/>
      <c r="YW19" s="100"/>
      <c r="ZA19" s="97"/>
      <c r="ZN19" s="97"/>
      <c r="AAS19" s="108"/>
      <c r="AAT19" s="109"/>
      <c r="AAU19" s="105"/>
      <c r="AAV19" s="110"/>
      <c r="AAW19" s="106"/>
      <c r="AAX19" s="110"/>
      <c r="AAY19" s="105"/>
      <c r="AAZ19" s="105"/>
      <c r="ABK19" s="97"/>
      <c r="ABQ19" s="100"/>
      <c r="ABU19" s="97"/>
      <c r="ACH19" s="97"/>
      <c r="ADM19" s="108"/>
      <c r="ADN19" s="109"/>
      <c r="ADO19" s="105"/>
      <c r="ADP19" s="110"/>
      <c r="ADQ19" s="106"/>
      <c r="ADR19" s="110"/>
      <c r="ADS19" s="105"/>
      <c r="ADT19" s="105"/>
      <c r="AEE19" s="97"/>
      <c r="AEK19" s="100"/>
      <c r="AEO19" s="97"/>
      <c r="AFB19" s="97"/>
      <c r="AGG19" s="108"/>
      <c r="AGH19" s="109"/>
      <c r="AGI19" s="105"/>
      <c r="AGJ19" s="110"/>
      <c r="AGK19" s="106"/>
      <c r="AGL19" s="110"/>
      <c r="AGM19" s="105"/>
      <c r="AGN19" s="105"/>
      <c r="AGY19" s="97"/>
      <c r="AHE19" s="100"/>
      <c r="AHI19" s="97"/>
      <c r="AHV19" s="97"/>
      <c r="AJA19" s="108"/>
      <c r="AJB19" s="109"/>
      <c r="AJC19" s="105"/>
      <c r="AJD19" s="110"/>
      <c r="AJE19" s="106"/>
      <c r="AJF19" s="110"/>
      <c r="AJG19" s="105"/>
      <c r="AJH19" s="105"/>
      <c r="AJS19" s="97"/>
      <c r="AJY19" s="100"/>
      <c r="AKC19" s="97"/>
      <c r="AKP19" s="97"/>
      <c r="ALU19" s="108"/>
      <c r="ALV19" s="109"/>
      <c r="ALW19" s="105"/>
      <c r="ALX19" s="110"/>
      <c r="ALY19" s="106"/>
      <c r="ALZ19" s="110"/>
      <c r="AMA19" s="105"/>
      <c r="AMB19" s="105"/>
      <c r="AMM19" s="97"/>
      <c r="AMS19" s="100"/>
      <c r="AMW19" s="97"/>
      <c r="ANJ19" s="97"/>
      <c r="AOO19" s="108"/>
      <c r="AOP19" s="109"/>
      <c r="AOQ19" s="105"/>
      <c r="AOR19" s="110"/>
      <c r="AOS19" s="106"/>
      <c r="AOT19" s="110"/>
      <c r="AOU19" s="105"/>
      <c r="AOV19" s="105"/>
      <c r="APG19" s="97"/>
      <c r="APM19" s="100"/>
      <c r="APQ19" s="97"/>
      <c r="AQD19" s="97"/>
      <c r="ARI19" s="108"/>
      <c r="ARJ19" s="109"/>
      <c r="ARK19" s="105"/>
      <c r="ARL19" s="110"/>
      <c r="ARM19" s="106"/>
      <c r="ARN19" s="110"/>
      <c r="ARO19" s="105"/>
      <c r="ARP19" s="105"/>
      <c r="ASA19" s="97"/>
      <c r="ASG19" s="100"/>
      <c r="ASK19" s="97"/>
      <c r="ASX19" s="97"/>
      <c r="AUC19" s="108"/>
      <c r="AUD19" s="109"/>
      <c r="AUE19" s="105"/>
      <c r="AUF19" s="110"/>
      <c r="AUG19" s="106"/>
      <c r="AUH19" s="110"/>
      <c r="AUI19" s="105"/>
      <c r="AUJ19" s="105"/>
      <c r="AUU19" s="97"/>
      <c r="AVA19" s="100"/>
      <c r="AVE19" s="97"/>
      <c r="AVR19" s="97"/>
      <c r="AWW19" s="108"/>
      <c r="AWX19" s="109"/>
      <c r="AWY19" s="105"/>
      <c r="AWZ19" s="110"/>
      <c r="AXA19" s="106"/>
      <c r="AXB19" s="110"/>
      <c r="AXC19" s="105"/>
      <c r="AXD19" s="105"/>
      <c r="AXO19" s="97"/>
      <c r="AXU19" s="100"/>
      <c r="AXY19" s="97"/>
      <c r="AYL19" s="97"/>
      <c r="AZQ19" s="108"/>
      <c r="AZR19" s="109"/>
      <c r="AZS19" s="105"/>
      <c r="AZT19" s="110"/>
      <c r="AZU19" s="106"/>
      <c r="AZV19" s="110"/>
      <c r="AZW19" s="105"/>
      <c r="AZX19" s="105"/>
      <c r="BAI19" s="97"/>
      <c r="BAO19" s="100"/>
      <c r="BAS19" s="97"/>
      <c r="BBF19" s="97"/>
      <c r="BCK19" s="108"/>
      <c r="BCL19" s="109"/>
      <c r="BCM19" s="105"/>
      <c r="BCN19" s="110"/>
      <c r="BCO19" s="106"/>
      <c r="BCP19" s="110"/>
      <c r="BCQ19" s="105"/>
      <c r="BCR19" s="105"/>
      <c r="BDC19" s="97"/>
      <c r="BDI19" s="100"/>
      <c r="BDM19" s="97"/>
      <c r="BDZ19" s="97"/>
      <c r="BFE19" s="108"/>
      <c r="BFF19" s="109"/>
      <c r="BFG19" s="105"/>
      <c r="BFH19" s="110"/>
      <c r="BFI19" s="106"/>
      <c r="BFJ19" s="110"/>
      <c r="BFK19" s="105"/>
      <c r="BFL19" s="105"/>
      <c r="BFW19" s="97"/>
      <c r="BGC19" s="100"/>
      <c r="BGG19" s="97"/>
      <c r="BGT19" s="97"/>
      <c r="BHY19" s="108"/>
      <c r="BHZ19" s="109"/>
      <c r="BIA19" s="105"/>
      <c r="BIB19" s="110"/>
      <c r="BIC19" s="106"/>
      <c r="BID19" s="110"/>
      <c r="BIE19" s="105"/>
      <c r="BIF19" s="105"/>
      <c r="BIQ19" s="97"/>
      <c r="BIW19" s="100"/>
      <c r="BJA19" s="97"/>
      <c r="BJN19" s="97"/>
      <c r="BKS19" s="108"/>
      <c r="BKT19" s="109"/>
      <c r="BKU19" s="105"/>
      <c r="BKV19" s="110"/>
      <c r="BKW19" s="106"/>
      <c r="BKX19" s="110"/>
      <c r="BKY19" s="105"/>
      <c r="BKZ19" s="105"/>
      <c r="BLK19" s="97"/>
      <c r="BLQ19" s="100"/>
      <c r="BLU19" s="97"/>
      <c r="BMH19" s="97"/>
      <c r="BNM19" s="108"/>
      <c r="BNN19" s="109"/>
      <c r="BNO19" s="105"/>
      <c r="BNP19" s="110"/>
      <c r="BNQ19" s="106"/>
      <c r="BNR19" s="110"/>
      <c r="BNS19" s="105"/>
      <c r="BNT19" s="105"/>
      <c r="BOE19" s="97"/>
      <c r="BOK19" s="100"/>
      <c r="BOO19" s="97"/>
      <c r="BPB19" s="97"/>
      <c r="BQG19" s="108"/>
      <c r="BQH19" s="109"/>
      <c r="BQI19" s="105"/>
      <c r="BQJ19" s="110"/>
      <c r="BQK19" s="106"/>
      <c r="BQL19" s="110"/>
      <c r="BQM19" s="105"/>
      <c r="BQN19" s="105"/>
      <c r="BQY19" s="97"/>
      <c r="BRE19" s="100"/>
      <c r="BRI19" s="97"/>
      <c r="BRV19" s="97"/>
      <c r="BTA19" s="108"/>
      <c r="BTB19" s="109"/>
      <c r="BTC19" s="105"/>
      <c r="BTD19" s="110"/>
      <c r="BTE19" s="106"/>
      <c r="BTF19" s="110"/>
      <c r="BTG19" s="105"/>
      <c r="BTH19" s="105"/>
      <c r="BTS19" s="97"/>
      <c r="BTY19" s="100"/>
      <c r="BUC19" s="97"/>
      <c r="BUP19" s="97"/>
      <c r="BVU19" s="108"/>
      <c r="BVV19" s="109"/>
      <c r="BVW19" s="105"/>
      <c r="BVX19" s="110"/>
      <c r="BVY19" s="106"/>
      <c r="BVZ19" s="110"/>
      <c r="BWA19" s="105"/>
      <c r="BWB19" s="105"/>
      <c r="BWM19" s="97"/>
      <c r="BWS19" s="100"/>
      <c r="BWW19" s="97"/>
      <c r="BXJ19" s="97"/>
      <c r="BYO19" s="108"/>
      <c r="BYP19" s="109"/>
      <c r="BYQ19" s="105"/>
      <c r="BYR19" s="110"/>
      <c r="BYS19" s="106"/>
      <c r="BYT19" s="110"/>
      <c r="BYU19" s="105"/>
      <c r="BYV19" s="105"/>
      <c r="BZG19" s="97"/>
      <c r="BZM19" s="100"/>
      <c r="BZQ19" s="97"/>
      <c r="CAD19" s="97"/>
      <c r="CBI19" s="108"/>
      <c r="CBJ19" s="109"/>
      <c r="CBK19" s="105"/>
      <c r="CBL19" s="110"/>
      <c r="CBM19" s="106"/>
      <c r="CBN19" s="110"/>
      <c r="CBO19" s="105"/>
      <c r="CBP19" s="105"/>
      <c r="CCA19" s="97"/>
      <c r="CCG19" s="100"/>
      <c r="CCK19" s="97"/>
      <c r="CCX19" s="97"/>
      <c r="CEC19" s="108"/>
      <c r="CED19" s="109"/>
      <c r="CEE19" s="105"/>
      <c r="CEF19" s="110"/>
      <c r="CEG19" s="106"/>
      <c r="CEH19" s="110"/>
      <c r="CEI19" s="105"/>
      <c r="CEJ19" s="105"/>
      <c r="CEU19" s="97"/>
      <c r="CFA19" s="100"/>
      <c r="CFE19" s="97"/>
      <c r="CFR19" s="97"/>
      <c r="CGW19" s="108"/>
      <c r="CGX19" s="109"/>
      <c r="CGY19" s="105"/>
      <c r="CGZ19" s="110"/>
      <c r="CHA19" s="106"/>
      <c r="CHB19" s="110"/>
      <c r="CHC19" s="105"/>
      <c r="CHD19" s="105"/>
      <c r="CHO19" s="97"/>
      <c r="CHU19" s="100"/>
      <c r="CHY19" s="97"/>
      <c r="CIL19" s="97"/>
      <c r="CJQ19" s="108"/>
      <c r="CJR19" s="109"/>
      <c r="CJS19" s="105"/>
      <c r="CJT19" s="110"/>
      <c r="CJU19" s="106"/>
      <c r="CJV19" s="110"/>
      <c r="CJW19" s="105"/>
      <c r="CJX19" s="105"/>
      <c r="CKI19" s="97"/>
      <c r="CKO19" s="100"/>
      <c r="CKS19" s="97"/>
      <c r="CLF19" s="97"/>
      <c r="CMK19" s="108"/>
      <c r="CML19" s="109"/>
      <c r="CMM19" s="105"/>
      <c r="CMN19" s="110"/>
      <c r="CMO19" s="106"/>
      <c r="CMP19" s="110"/>
      <c r="CMQ19" s="105"/>
      <c r="CMR19" s="105"/>
      <c r="CNC19" s="97"/>
      <c r="CNI19" s="100"/>
      <c r="CNM19" s="97"/>
      <c r="CNZ19" s="97"/>
      <c r="CPE19" s="108"/>
      <c r="CPF19" s="109"/>
      <c r="CPG19" s="105"/>
      <c r="CPH19" s="110"/>
      <c r="CPI19" s="106"/>
      <c r="CPJ19" s="110"/>
      <c r="CPK19" s="105"/>
      <c r="CPL19" s="105"/>
      <c r="CPW19" s="97"/>
      <c r="CQC19" s="100"/>
      <c r="CQG19" s="97"/>
      <c r="CQT19" s="97"/>
      <c r="CRY19" s="108"/>
      <c r="CRZ19" s="109"/>
      <c r="CSA19" s="105"/>
      <c r="CSB19" s="110"/>
      <c r="CSC19" s="106"/>
      <c r="CSD19" s="110"/>
      <c r="CSE19" s="105"/>
      <c r="CSF19" s="105"/>
      <c r="CSQ19" s="97"/>
      <c r="CSW19" s="100"/>
      <c r="CTA19" s="97"/>
      <c r="CTN19" s="97"/>
      <c r="CUS19" s="108"/>
      <c r="CUT19" s="109"/>
      <c r="CUU19" s="105"/>
      <c r="CUV19" s="110"/>
      <c r="CUW19" s="106"/>
      <c r="CUX19" s="110"/>
      <c r="CUY19" s="105"/>
      <c r="CUZ19" s="105"/>
      <c r="CVK19" s="97"/>
      <c r="CVQ19" s="100"/>
      <c r="CVU19" s="97"/>
      <c r="CWH19" s="97"/>
      <c r="CXM19" s="108"/>
      <c r="CXN19" s="109"/>
      <c r="CXO19" s="105"/>
      <c r="CXP19" s="110"/>
      <c r="CXQ19" s="106"/>
      <c r="CXR19" s="110"/>
      <c r="CXS19" s="105"/>
      <c r="CXT19" s="105"/>
      <c r="CYE19" s="97"/>
      <c r="CYK19" s="100"/>
      <c r="CYO19" s="97"/>
      <c r="CZB19" s="97"/>
      <c r="DAG19" s="108"/>
      <c r="DAH19" s="109"/>
      <c r="DAI19" s="105"/>
      <c r="DAJ19" s="110"/>
      <c r="DAK19" s="106"/>
      <c r="DAL19" s="110"/>
      <c r="DAM19" s="105"/>
      <c r="DAN19" s="105"/>
      <c r="DAY19" s="97"/>
      <c r="DBE19" s="100"/>
      <c r="DBI19" s="97"/>
      <c r="DBV19" s="97"/>
      <c r="DDA19" s="108"/>
      <c r="DDB19" s="109"/>
      <c r="DDC19" s="105"/>
      <c r="DDD19" s="110"/>
      <c r="DDE19" s="106"/>
      <c r="DDF19" s="110"/>
      <c r="DDG19" s="105"/>
      <c r="DDH19" s="105"/>
      <c r="DDS19" s="97"/>
      <c r="DDY19" s="100"/>
      <c r="DEC19" s="97"/>
      <c r="DEP19" s="97"/>
      <c r="DFU19" s="108"/>
      <c r="DFV19" s="109"/>
      <c r="DFW19" s="105"/>
      <c r="DFX19" s="110"/>
      <c r="DFY19" s="106"/>
      <c r="DFZ19" s="110"/>
      <c r="DGA19" s="105"/>
      <c r="DGB19" s="105"/>
      <c r="DGM19" s="97"/>
      <c r="DGS19" s="100"/>
      <c r="DGW19" s="97"/>
      <c r="DHJ19" s="97"/>
      <c r="DIO19" s="108"/>
      <c r="DIP19" s="109"/>
      <c r="DIQ19" s="105"/>
      <c r="DIR19" s="110"/>
      <c r="DIS19" s="106"/>
      <c r="DIT19" s="110"/>
      <c r="DIU19" s="105"/>
      <c r="DIV19" s="105"/>
      <c r="DJG19" s="97"/>
      <c r="DJM19" s="100"/>
      <c r="DJQ19" s="97"/>
      <c r="DKD19" s="97"/>
      <c r="DLI19" s="108"/>
      <c r="DLJ19" s="109"/>
      <c r="DLK19" s="105"/>
      <c r="DLL19" s="110"/>
      <c r="DLM19" s="106"/>
      <c r="DLN19" s="110"/>
      <c r="DLO19" s="105"/>
      <c r="DLP19" s="105"/>
      <c r="DMA19" s="97"/>
      <c r="DMG19" s="100"/>
      <c r="DMK19" s="97"/>
      <c r="DMX19" s="97"/>
      <c r="DOC19" s="108"/>
      <c r="DOD19" s="109"/>
      <c r="DOE19" s="105"/>
      <c r="DOF19" s="110"/>
      <c r="DOG19" s="106"/>
      <c r="DOH19" s="110"/>
      <c r="DOI19" s="105"/>
      <c r="DOJ19" s="105"/>
      <c r="DOU19" s="97"/>
      <c r="DPA19" s="100"/>
      <c r="DPE19" s="97"/>
      <c r="DPR19" s="97"/>
      <c r="DQW19" s="108"/>
      <c r="DQX19" s="109"/>
      <c r="DQY19" s="105"/>
      <c r="DQZ19" s="110"/>
      <c r="DRA19" s="106"/>
      <c r="DRB19" s="110"/>
      <c r="DRC19" s="105"/>
      <c r="DRD19" s="105"/>
      <c r="DRO19" s="97"/>
      <c r="DRU19" s="100"/>
      <c r="DRY19" s="97"/>
      <c r="DSL19" s="97"/>
      <c r="DTQ19" s="108"/>
      <c r="DTR19" s="109"/>
      <c r="DTS19" s="105"/>
      <c r="DTT19" s="110"/>
      <c r="DTU19" s="106"/>
      <c r="DTV19" s="110"/>
      <c r="DTW19" s="105"/>
      <c r="DTX19" s="105"/>
      <c r="DUI19" s="97"/>
      <c r="DUO19" s="100"/>
      <c r="DUS19" s="97"/>
      <c r="DVF19" s="97"/>
      <c r="DWK19" s="108"/>
      <c r="DWL19" s="109"/>
      <c r="DWM19" s="105"/>
      <c r="DWN19" s="110"/>
      <c r="DWO19" s="106"/>
      <c r="DWP19" s="110"/>
      <c r="DWQ19" s="105"/>
      <c r="DWR19" s="105"/>
      <c r="DXC19" s="97"/>
      <c r="DXI19" s="100"/>
      <c r="DXM19" s="97"/>
      <c r="DXZ19" s="97"/>
      <c r="DZE19" s="108"/>
      <c r="DZF19" s="109"/>
      <c r="DZG19" s="105"/>
      <c r="DZH19" s="110"/>
      <c r="DZI19" s="106"/>
      <c r="DZJ19" s="110"/>
      <c r="DZK19" s="105"/>
      <c r="DZL19" s="105"/>
      <c r="DZW19" s="97"/>
      <c r="EAC19" s="100"/>
      <c r="EAG19" s="97"/>
      <c r="EAT19" s="97"/>
      <c r="EBY19" s="108"/>
      <c r="EBZ19" s="109"/>
      <c r="ECA19" s="105"/>
      <c r="ECB19" s="110"/>
      <c r="ECC19" s="106"/>
      <c r="ECD19" s="110"/>
      <c r="ECE19" s="105"/>
      <c r="ECF19" s="105"/>
      <c r="ECQ19" s="97"/>
      <c r="ECW19" s="100"/>
      <c r="EDA19" s="97"/>
      <c r="EDN19" s="97"/>
      <c r="EES19" s="108"/>
      <c r="EET19" s="109"/>
      <c r="EEU19" s="105"/>
      <c r="EEV19" s="110"/>
      <c r="EEW19" s="106"/>
      <c r="EEX19" s="110"/>
      <c r="EEY19" s="105"/>
      <c r="EEZ19" s="105"/>
      <c r="EFK19" s="97"/>
      <c r="EFQ19" s="100"/>
      <c r="EFU19" s="97"/>
      <c r="EGH19" s="97"/>
      <c r="EHM19" s="108"/>
      <c r="EHN19" s="109"/>
      <c r="EHO19" s="105"/>
      <c r="EHP19" s="110"/>
      <c r="EHQ19" s="106"/>
      <c r="EHR19" s="110"/>
      <c r="EHS19" s="105"/>
      <c r="EHT19" s="105"/>
      <c r="EIE19" s="97"/>
      <c r="EIK19" s="100"/>
      <c r="EIO19" s="97"/>
      <c r="EJB19" s="97"/>
      <c r="EKG19" s="108"/>
      <c r="EKH19" s="109"/>
      <c r="EKI19" s="105"/>
      <c r="EKJ19" s="110"/>
      <c r="EKK19" s="106"/>
      <c r="EKL19" s="110"/>
      <c r="EKM19" s="105"/>
      <c r="EKN19" s="105"/>
      <c r="EKY19" s="97"/>
      <c r="ELE19" s="100"/>
      <c r="ELI19" s="97"/>
      <c r="ELV19" s="97"/>
      <c r="ENA19" s="108"/>
      <c r="ENB19" s="109"/>
      <c r="ENC19" s="105"/>
      <c r="END19" s="110"/>
      <c r="ENE19" s="106"/>
      <c r="ENF19" s="110"/>
      <c r="ENG19" s="105"/>
      <c r="ENH19" s="105"/>
      <c r="ENS19" s="97"/>
      <c r="ENY19" s="100"/>
      <c r="EOC19" s="97"/>
      <c r="EOP19" s="97"/>
      <c r="EPU19" s="108"/>
      <c r="EPV19" s="109"/>
      <c r="EPW19" s="105"/>
      <c r="EPX19" s="110"/>
      <c r="EPY19" s="106"/>
      <c r="EPZ19" s="110"/>
      <c r="EQA19" s="105"/>
      <c r="EQB19" s="105"/>
      <c r="EQM19" s="97"/>
      <c r="EQS19" s="100"/>
      <c r="EQW19" s="97"/>
      <c r="ERJ19" s="97"/>
      <c r="ESO19" s="108"/>
      <c r="ESP19" s="109"/>
      <c r="ESQ19" s="105"/>
      <c r="ESR19" s="110"/>
      <c r="ESS19" s="106"/>
      <c r="EST19" s="110"/>
      <c r="ESU19" s="105"/>
      <c r="ESV19" s="105"/>
      <c r="ETG19" s="97"/>
      <c r="ETM19" s="100"/>
      <c r="ETQ19" s="97"/>
      <c r="EUD19" s="97"/>
      <c r="EVI19" s="108"/>
      <c r="EVJ19" s="109"/>
      <c r="EVK19" s="105"/>
      <c r="EVL19" s="110"/>
      <c r="EVM19" s="106"/>
      <c r="EVN19" s="110"/>
      <c r="EVO19" s="105"/>
      <c r="EVP19" s="105"/>
      <c r="EWA19" s="97"/>
      <c r="EWG19" s="100"/>
      <c r="EWK19" s="97"/>
      <c r="EWX19" s="97"/>
      <c r="EYC19" s="108"/>
      <c r="EYD19" s="109"/>
      <c r="EYE19" s="105"/>
      <c r="EYF19" s="110"/>
      <c r="EYG19" s="106"/>
      <c r="EYH19" s="110"/>
      <c r="EYI19" s="105"/>
      <c r="EYJ19" s="105"/>
      <c r="EYU19" s="97"/>
      <c r="EZA19" s="100"/>
      <c r="EZE19" s="97"/>
      <c r="EZR19" s="97"/>
      <c r="FAW19" s="108"/>
      <c r="FAX19" s="109"/>
      <c r="FAY19" s="105"/>
      <c r="FAZ19" s="110"/>
      <c r="FBA19" s="106"/>
      <c r="FBB19" s="110"/>
      <c r="FBC19" s="105"/>
      <c r="FBD19" s="105"/>
      <c r="FBO19" s="97"/>
      <c r="FBU19" s="100"/>
      <c r="FBY19" s="97"/>
      <c r="FCL19" s="97"/>
      <c r="FDQ19" s="108"/>
      <c r="FDR19" s="109"/>
      <c r="FDS19" s="105"/>
      <c r="FDT19" s="110"/>
      <c r="FDU19" s="106"/>
      <c r="FDV19" s="110"/>
      <c r="FDW19" s="105"/>
      <c r="FDX19" s="105"/>
      <c r="FEI19" s="97"/>
      <c r="FEO19" s="100"/>
      <c r="FES19" s="97"/>
      <c r="FFF19" s="97"/>
      <c r="FGK19" s="108"/>
      <c r="FGL19" s="109"/>
      <c r="FGM19" s="105"/>
      <c r="FGN19" s="110"/>
      <c r="FGO19" s="106"/>
      <c r="FGP19" s="110"/>
      <c r="FGQ19" s="105"/>
      <c r="FGR19" s="105"/>
      <c r="FHC19" s="97"/>
      <c r="FHI19" s="100"/>
      <c r="FHM19" s="97"/>
      <c r="FHZ19" s="97"/>
      <c r="FJE19" s="108"/>
      <c r="FJF19" s="109"/>
      <c r="FJG19" s="105"/>
      <c r="FJH19" s="110"/>
      <c r="FJI19" s="106"/>
      <c r="FJJ19" s="110"/>
      <c r="FJK19" s="105"/>
      <c r="FJL19" s="105"/>
      <c r="FJW19" s="97"/>
      <c r="FKC19" s="100"/>
      <c r="FKG19" s="97"/>
      <c r="FKT19" s="97"/>
      <c r="FLY19" s="108"/>
      <c r="FLZ19" s="109"/>
      <c r="FMA19" s="105"/>
      <c r="FMB19" s="110"/>
      <c r="FMC19" s="106"/>
      <c r="FMD19" s="110"/>
      <c r="FME19" s="105"/>
      <c r="FMF19" s="105"/>
      <c r="FMQ19" s="97"/>
      <c r="FMW19" s="100"/>
      <c r="FNA19" s="97"/>
      <c r="FNN19" s="97"/>
      <c r="FOS19" s="108"/>
      <c r="FOT19" s="109"/>
      <c r="FOU19" s="105"/>
      <c r="FOV19" s="110"/>
      <c r="FOW19" s="106"/>
      <c r="FOX19" s="110"/>
      <c r="FOY19" s="105"/>
      <c r="FOZ19" s="105"/>
      <c r="FPK19" s="97"/>
      <c r="FPQ19" s="100"/>
      <c r="FPU19" s="97"/>
      <c r="FQH19" s="97"/>
      <c r="FRM19" s="108"/>
      <c r="FRN19" s="109"/>
      <c r="FRO19" s="105"/>
      <c r="FRP19" s="110"/>
      <c r="FRQ19" s="106"/>
      <c r="FRR19" s="110"/>
      <c r="FRS19" s="105"/>
      <c r="FRT19" s="105"/>
      <c r="FSE19" s="97"/>
      <c r="FSK19" s="100"/>
      <c r="FSO19" s="97"/>
      <c r="FTB19" s="97"/>
      <c r="FUG19" s="108"/>
      <c r="FUH19" s="109"/>
      <c r="FUI19" s="105"/>
      <c r="FUJ19" s="110"/>
      <c r="FUK19" s="106"/>
      <c r="FUL19" s="110"/>
      <c r="FUM19" s="105"/>
      <c r="FUN19" s="105"/>
      <c r="FUY19" s="97"/>
      <c r="FVE19" s="100"/>
      <c r="FVI19" s="97"/>
      <c r="FVV19" s="97"/>
      <c r="FXA19" s="108"/>
      <c r="FXB19" s="109"/>
      <c r="FXC19" s="105"/>
      <c r="FXD19" s="110"/>
      <c r="FXE19" s="106"/>
      <c r="FXF19" s="110"/>
      <c r="FXG19" s="105"/>
      <c r="FXH19" s="105"/>
      <c r="FXS19" s="97"/>
      <c r="FXY19" s="100"/>
      <c r="FYC19" s="97"/>
      <c r="FYP19" s="97"/>
      <c r="FZU19" s="108"/>
      <c r="FZV19" s="109"/>
      <c r="FZW19" s="105"/>
      <c r="FZX19" s="110"/>
      <c r="FZY19" s="106"/>
      <c r="FZZ19" s="110"/>
      <c r="GAA19" s="105"/>
      <c r="GAB19" s="105"/>
      <c r="GAM19" s="97"/>
      <c r="GAS19" s="100"/>
      <c r="GAW19" s="97"/>
      <c r="GBJ19" s="97"/>
      <c r="GCO19" s="108"/>
      <c r="GCP19" s="109"/>
      <c r="GCQ19" s="105"/>
      <c r="GCR19" s="110"/>
      <c r="GCS19" s="106"/>
      <c r="GCT19" s="110"/>
      <c r="GCU19" s="105"/>
      <c r="GCV19" s="105"/>
      <c r="GDG19" s="97"/>
      <c r="GDM19" s="100"/>
      <c r="GDQ19" s="97"/>
      <c r="GED19" s="97"/>
      <c r="GFI19" s="108"/>
      <c r="GFJ19" s="109"/>
      <c r="GFK19" s="105"/>
      <c r="GFL19" s="110"/>
      <c r="GFM19" s="106"/>
      <c r="GFN19" s="110"/>
      <c r="GFO19" s="105"/>
      <c r="GFP19" s="105"/>
      <c r="GGA19" s="97"/>
      <c r="GGG19" s="100"/>
      <c r="GGK19" s="97"/>
      <c r="GGX19" s="97"/>
      <c r="GIC19" s="108"/>
      <c r="GID19" s="109"/>
      <c r="GIE19" s="105"/>
      <c r="GIF19" s="110"/>
      <c r="GIG19" s="106"/>
      <c r="GIH19" s="110"/>
      <c r="GII19" s="105"/>
      <c r="GIJ19" s="105"/>
      <c r="GIU19" s="97"/>
      <c r="GJA19" s="100"/>
      <c r="GJE19" s="97"/>
      <c r="GJR19" s="97"/>
      <c r="GKW19" s="108"/>
      <c r="GKX19" s="109"/>
      <c r="GKY19" s="105"/>
      <c r="GKZ19" s="110"/>
      <c r="GLA19" s="106"/>
      <c r="GLB19" s="110"/>
      <c r="GLC19" s="105"/>
      <c r="GLD19" s="105"/>
      <c r="GLO19" s="97"/>
      <c r="GLU19" s="100"/>
      <c r="GLY19" s="97"/>
      <c r="GML19" s="97"/>
      <c r="GNQ19" s="108"/>
      <c r="GNR19" s="109"/>
      <c r="GNS19" s="105"/>
      <c r="GNT19" s="110"/>
      <c r="GNU19" s="106"/>
      <c r="GNV19" s="110"/>
      <c r="GNW19" s="105"/>
      <c r="GNX19" s="105"/>
      <c r="GOI19" s="97"/>
      <c r="GOO19" s="100"/>
      <c r="GOS19" s="97"/>
      <c r="GPF19" s="97"/>
      <c r="GQK19" s="108"/>
      <c r="GQL19" s="109"/>
      <c r="GQM19" s="105"/>
      <c r="GQN19" s="110"/>
      <c r="GQO19" s="106"/>
      <c r="GQP19" s="110"/>
      <c r="GQQ19" s="105"/>
      <c r="GQR19" s="105"/>
      <c r="GRC19" s="97"/>
      <c r="GRI19" s="100"/>
      <c r="GRM19" s="97"/>
      <c r="GRZ19" s="97"/>
      <c r="GTE19" s="108"/>
      <c r="GTF19" s="109"/>
      <c r="GTG19" s="105"/>
      <c r="GTH19" s="110"/>
      <c r="GTI19" s="106"/>
      <c r="GTJ19" s="110"/>
      <c r="GTK19" s="105"/>
      <c r="GTL19" s="105"/>
      <c r="GTW19" s="97"/>
      <c r="GUC19" s="100"/>
      <c r="GUG19" s="97"/>
      <c r="GUT19" s="97"/>
      <c r="GVY19" s="108"/>
      <c r="GVZ19" s="109"/>
      <c r="GWA19" s="105"/>
      <c r="GWB19" s="110"/>
      <c r="GWC19" s="106"/>
      <c r="GWD19" s="110"/>
      <c r="GWE19" s="105"/>
      <c r="GWF19" s="105"/>
      <c r="GWQ19" s="97"/>
      <c r="GWW19" s="100"/>
      <c r="GXA19" s="97"/>
      <c r="GXN19" s="97"/>
      <c r="GYS19" s="108"/>
      <c r="GYT19" s="109"/>
      <c r="GYU19" s="105"/>
      <c r="GYV19" s="110"/>
      <c r="GYW19" s="106"/>
      <c r="GYX19" s="110"/>
      <c r="GYY19" s="105"/>
      <c r="GYZ19" s="105"/>
      <c r="GZK19" s="97"/>
      <c r="GZQ19" s="100"/>
      <c r="GZU19" s="97"/>
      <c r="HAH19" s="97"/>
      <c r="HBM19" s="108"/>
      <c r="HBN19" s="109"/>
      <c r="HBO19" s="105"/>
      <c r="HBP19" s="110"/>
      <c r="HBQ19" s="106"/>
      <c r="HBR19" s="110"/>
      <c r="HBS19" s="105"/>
      <c r="HBT19" s="105"/>
      <c r="HCE19" s="97"/>
      <c r="HCK19" s="100"/>
      <c r="HCO19" s="97"/>
      <c r="HDB19" s="97"/>
      <c r="HEG19" s="108"/>
      <c r="HEH19" s="109"/>
      <c r="HEI19" s="105"/>
      <c r="HEJ19" s="110"/>
      <c r="HEK19" s="106"/>
      <c r="HEL19" s="110"/>
      <c r="HEM19" s="105"/>
      <c r="HEN19" s="105"/>
      <c r="HEY19" s="97"/>
      <c r="HFE19" s="100"/>
      <c r="HFI19" s="97"/>
      <c r="HFV19" s="97"/>
      <c r="HHA19" s="108"/>
      <c r="HHB19" s="109"/>
      <c r="HHC19" s="105"/>
      <c r="HHD19" s="110"/>
      <c r="HHE19" s="106"/>
      <c r="HHF19" s="110"/>
      <c r="HHG19" s="105"/>
      <c r="HHH19" s="105"/>
      <c r="HHS19" s="97"/>
      <c r="HHY19" s="100"/>
      <c r="HIC19" s="97"/>
      <c r="HIP19" s="97"/>
      <c r="HJU19" s="108"/>
      <c r="HJV19" s="109"/>
      <c r="HJW19" s="105"/>
      <c r="HJX19" s="110"/>
      <c r="HJY19" s="106"/>
      <c r="HJZ19" s="110"/>
      <c r="HKA19" s="105"/>
      <c r="HKB19" s="105"/>
      <c r="HKM19" s="97"/>
      <c r="HKS19" s="100"/>
      <c r="HKW19" s="97"/>
      <c r="HLJ19" s="97"/>
      <c r="HMO19" s="108"/>
      <c r="HMP19" s="109"/>
      <c r="HMQ19" s="105"/>
      <c r="HMR19" s="110"/>
      <c r="HMS19" s="106"/>
      <c r="HMT19" s="110"/>
      <c r="HMU19" s="105"/>
      <c r="HMV19" s="105"/>
      <c r="HNG19" s="97"/>
      <c r="HNM19" s="100"/>
      <c r="HNQ19" s="97"/>
      <c r="HOD19" s="97"/>
      <c r="HPI19" s="108"/>
      <c r="HPJ19" s="109"/>
      <c r="HPK19" s="105"/>
      <c r="HPL19" s="110"/>
      <c r="HPM19" s="106"/>
      <c r="HPN19" s="110"/>
      <c r="HPO19" s="105"/>
      <c r="HPP19" s="105"/>
      <c r="HQA19" s="97"/>
      <c r="HQG19" s="100"/>
      <c r="HQK19" s="97"/>
      <c r="HQX19" s="97"/>
      <c r="HSC19" s="108"/>
      <c r="HSD19" s="109"/>
      <c r="HSE19" s="105"/>
      <c r="HSF19" s="110"/>
      <c r="HSG19" s="106"/>
      <c r="HSH19" s="110"/>
      <c r="HSI19" s="105"/>
      <c r="HSJ19" s="105"/>
      <c r="HSU19" s="97"/>
      <c r="HTA19" s="100"/>
      <c r="HTE19" s="97"/>
      <c r="HTR19" s="97"/>
      <c r="HUW19" s="108"/>
      <c r="HUX19" s="109"/>
      <c r="HUY19" s="105"/>
      <c r="HUZ19" s="110"/>
      <c r="HVA19" s="106"/>
      <c r="HVB19" s="110"/>
      <c r="HVC19" s="105"/>
      <c r="HVD19" s="105"/>
      <c r="HVO19" s="97"/>
      <c r="HVU19" s="100"/>
      <c r="HVY19" s="97"/>
      <c r="HWL19" s="97"/>
      <c r="HXQ19" s="108"/>
      <c r="HXR19" s="109"/>
      <c r="HXS19" s="105"/>
      <c r="HXT19" s="110"/>
      <c r="HXU19" s="106"/>
      <c r="HXV19" s="110"/>
      <c r="HXW19" s="105"/>
      <c r="HXX19" s="105"/>
      <c r="HYI19" s="97"/>
      <c r="HYO19" s="100"/>
      <c r="HYS19" s="97"/>
      <c r="HZF19" s="97"/>
      <c r="IAK19" s="108"/>
      <c r="IAL19" s="109"/>
      <c r="IAM19" s="105"/>
      <c r="IAN19" s="110"/>
      <c r="IAO19" s="106"/>
      <c r="IAP19" s="110"/>
      <c r="IAQ19" s="105"/>
      <c r="IAR19" s="105"/>
      <c r="IBC19" s="97"/>
      <c r="IBI19" s="100"/>
      <c r="IBM19" s="97"/>
      <c r="IBZ19" s="97"/>
      <c r="IDE19" s="108"/>
      <c r="IDF19" s="109"/>
      <c r="IDG19" s="105"/>
      <c r="IDH19" s="110"/>
      <c r="IDI19" s="106"/>
      <c r="IDJ19" s="110"/>
      <c r="IDK19" s="105"/>
      <c r="IDL19" s="105"/>
      <c r="IDW19" s="97"/>
      <c r="IEC19" s="100"/>
      <c r="IEG19" s="97"/>
      <c r="IET19" s="97"/>
      <c r="IFY19" s="108"/>
      <c r="IFZ19" s="109"/>
      <c r="IGA19" s="105"/>
      <c r="IGB19" s="110"/>
      <c r="IGC19" s="106"/>
      <c r="IGD19" s="110"/>
      <c r="IGE19" s="105"/>
      <c r="IGF19" s="105"/>
      <c r="IGQ19" s="97"/>
      <c r="IGW19" s="100"/>
      <c r="IHA19" s="97"/>
      <c r="IHN19" s="97"/>
      <c r="IIS19" s="108"/>
      <c r="IIT19" s="109"/>
      <c r="IIU19" s="105"/>
      <c r="IIV19" s="110"/>
      <c r="IIW19" s="106"/>
      <c r="IIX19" s="110"/>
      <c r="IIY19" s="105"/>
      <c r="IIZ19" s="105"/>
      <c r="IJK19" s="97"/>
      <c r="IJQ19" s="100"/>
      <c r="IJU19" s="97"/>
      <c r="IKH19" s="97"/>
      <c r="ILM19" s="108"/>
      <c r="ILN19" s="109"/>
      <c r="ILO19" s="105"/>
      <c r="ILP19" s="110"/>
      <c r="ILQ19" s="106"/>
      <c r="ILR19" s="110"/>
      <c r="ILS19" s="105"/>
      <c r="ILT19" s="105"/>
      <c r="IME19" s="97"/>
      <c r="IMK19" s="100"/>
      <c r="IMO19" s="97"/>
      <c r="INB19" s="97"/>
      <c r="IOG19" s="108"/>
      <c r="IOH19" s="109"/>
      <c r="IOI19" s="105"/>
      <c r="IOJ19" s="110"/>
      <c r="IOK19" s="106"/>
      <c r="IOL19" s="110"/>
      <c r="IOM19" s="105"/>
      <c r="ION19" s="105"/>
      <c r="IOY19" s="97"/>
      <c r="IPE19" s="100"/>
      <c r="IPI19" s="97"/>
      <c r="IPV19" s="97"/>
      <c r="IRA19" s="108"/>
      <c r="IRB19" s="109"/>
      <c r="IRC19" s="105"/>
      <c r="IRD19" s="110"/>
      <c r="IRE19" s="106"/>
      <c r="IRF19" s="110"/>
      <c r="IRG19" s="105"/>
      <c r="IRH19" s="105"/>
      <c r="IRS19" s="97"/>
      <c r="IRY19" s="100"/>
      <c r="ISC19" s="97"/>
      <c r="ISP19" s="97"/>
      <c r="ITU19" s="108"/>
      <c r="ITV19" s="109"/>
      <c r="ITW19" s="105"/>
      <c r="ITX19" s="110"/>
      <c r="ITY19" s="106"/>
      <c r="ITZ19" s="110"/>
      <c r="IUA19" s="105"/>
      <c r="IUB19" s="105"/>
      <c r="IUM19" s="97"/>
      <c r="IUS19" s="100"/>
      <c r="IUW19" s="97"/>
      <c r="IVJ19" s="97"/>
      <c r="IWO19" s="108"/>
      <c r="IWP19" s="109"/>
      <c r="IWQ19" s="105"/>
      <c r="IWR19" s="110"/>
      <c r="IWS19" s="106"/>
      <c r="IWT19" s="110"/>
      <c r="IWU19" s="105"/>
      <c r="IWV19" s="105"/>
      <c r="IXG19" s="97"/>
      <c r="IXM19" s="100"/>
      <c r="IXQ19" s="97"/>
      <c r="IYD19" s="97"/>
      <c r="IZI19" s="108"/>
      <c r="IZJ19" s="109"/>
      <c r="IZK19" s="105"/>
      <c r="IZL19" s="110"/>
      <c r="IZM19" s="106"/>
      <c r="IZN19" s="110"/>
      <c r="IZO19" s="105"/>
      <c r="IZP19" s="105"/>
      <c r="JAA19" s="97"/>
      <c r="JAG19" s="100"/>
      <c r="JAK19" s="97"/>
      <c r="JAX19" s="97"/>
      <c r="JCC19" s="108"/>
      <c r="JCD19" s="109"/>
      <c r="JCE19" s="105"/>
      <c r="JCF19" s="110"/>
      <c r="JCG19" s="106"/>
      <c r="JCH19" s="110"/>
      <c r="JCI19" s="105"/>
      <c r="JCJ19" s="105"/>
      <c r="JCU19" s="97"/>
      <c r="JDA19" s="100"/>
      <c r="JDE19" s="97"/>
      <c r="JDR19" s="97"/>
      <c r="JEW19" s="108"/>
      <c r="JEX19" s="109"/>
      <c r="JEY19" s="105"/>
      <c r="JEZ19" s="110"/>
      <c r="JFA19" s="106"/>
      <c r="JFB19" s="110"/>
      <c r="JFC19" s="105"/>
      <c r="JFD19" s="105"/>
      <c r="JFO19" s="97"/>
      <c r="JFU19" s="100"/>
      <c r="JFY19" s="97"/>
      <c r="JGL19" s="97"/>
      <c r="JHQ19" s="108"/>
      <c r="JHR19" s="109"/>
      <c r="JHS19" s="105"/>
      <c r="JHT19" s="110"/>
      <c r="JHU19" s="106"/>
      <c r="JHV19" s="110"/>
      <c r="JHW19" s="105"/>
      <c r="JHX19" s="105"/>
      <c r="JII19" s="97"/>
      <c r="JIO19" s="100"/>
      <c r="JIS19" s="97"/>
      <c r="JJF19" s="97"/>
      <c r="JKK19" s="108"/>
      <c r="JKL19" s="109"/>
      <c r="JKM19" s="105"/>
      <c r="JKN19" s="110"/>
      <c r="JKO19" s="106"/>
      <c r="JKP19" s="110"/>
      <c r="JKQ19" s="105"/>
      <c r="JKR19" s="105"/>
      <c r="JLC19" s="97"/>
      <c r="JLI19" s="100"/>
      <c r="JLM19" s="97"/>
      <c r="JLZ19" s="97"/>
      <c r="JNE19" s="108"/>
      <c r="JNF19" s="109"/>
      <c r="JNG19" s="105"/>
      <c r="JNH19" s="110"/>
      <c r="JNI19" s="106"/>
      <c r="JNJ19" s="110"/>
      <c r="JNK19" s="105"/>
      <c r="JNL19" s="105"/>
      <c r="JNW19" s="97"/>
      <c r="JOC19" s="100"/>
      <c r="JOG19" s="97"/>
      <c r="JOT19" s="97"/>
      <c r="JPY19" s="108"/>
      <c r="JPZ19" s="109"/>
      <c r="JQA19" s="105"/>
      <c r="JQB19" s="110"/>
      <c r="JQC19" s="106"/>
      <c r="JQD19" s="110"/>
      <c r="JQE19" s="105"/>
      <c r="JQF19" s="105"/>
      <c r="JQQ19" s="97"/>
      <c r="JQW19" s="100"/>
      <c r="JRA19" s="97"/>
      <c r="JRN19" s="97"/>
      <c r="JSS19" s="108"/>
      <c r="JST19" s="109" t="str">
        <f t="shared" si="112"/>
        <v>Sweden</v>
      </c>
      <c r="JSU19" s="105"/>
      <c r="JSV19" s="110">
        <f>'All Players'!J15</f>
        <v>0</v>
      </c>
      <c r="JSW19" s="106" t="s">
        <v>2</v>
      </c>
      <c r="JSX19" s="110">
        <f>'All Players'!L15</f>
        <v>0</v>
      </c>
      <c r="JSY19" s="105"/>
      <c r="JSZ19" s="109" t="str">
        <f t="shared" si="113"/>
        <v>Colombia</v>
      </c>
      <c r="JTC19" s="96">
        <f t="shared" si="115"/>
        <v>2</v>
      </c>
      <c r="JTD19" s="96" t="str">
        <f>'Dummy Table1'!JSZ18</f>
        <v>Argentina</v>
      </c>
      <c r="JTE19" s="96">
        <f t="shared" si="116"/>
        <v>0</v>
      </c>
      <c r="JTF19" s="96">
        <f t="shared" si="117"/>
        <v>3</v>
      </c>
      <c r="JTG19" s="96">
        <f t="shared" si="118"/>
        <v>0</v>
      </c>
      <c r="JTH19" s="96">
        <f t="shared" si="119"/>
        <v>0</v>
      </c>
      <c r="JTI19" s="96">
        <f t="shared" si="120"/>
        <v>0</v>
      </c>
      <c r="JTJ19" s="96">
        <f t="shared" si="121"/>
        <v>100</v>
      </c>
      <c r="JTK19" s="97">
        <f t="shared" si="122"/>
        <v>3</v>
      </c>
      <c r="JTL19" s="96">
        <v>15</v>
      </c>
      <c r="JTM19" s="96">
        <f t="shared" si="123"/>
        <v>1</v>
      </c>
      <c r="JTN19" s="96">
        <f t="shared" si="124"/>
        <v>0</v>
      </c>
      <c r="JTO19" s="96">
        <f t="shared" si="125"/>
        <v>0</v>
      </c>
      <c r="JTP19" s="96">
        <f t="shared" si="126"/>
        <v>1</v>
      </c>
      <c r="JTQ19" s="100">
        <f t="shared" ref="JTQ19" si="152">IF(SUM(JUI18:JUK21)=0,IF(COUNTIF(JUL18:JUL21,0)&gt;1,2,JUL19+1),IF(AND(JTZ18=1,JTZ19=3,JUA18&lt;&gt;0,JUA19&lt;&gt;0,JUA20=0,JUA21=0),2,IF(AND(JTZ18=2,JTZ19=2,JUA18&lt;&gt;0,JUA19&lt;&gt;0,JUA20=0,JUA21=0),1,IF(AND(JTZ19=4,JUK19=2),3,JTZ19))))</f>
        <v>2</v>
      </c>
      <c r="JTR19" s="96" t="str">
        <f t="shared" ref="JTR19" si="153">VLOOKUP(2,JTC$18:JTD$21,2,FALSE)</f>
        <v>Argentina</v>
      </c>
      <c r="JTS19" s="96">
        <f t="shared" si="129"/>
        <v>0</v>
      </c>
      <c r="JTT19" s="96">
        <f t="shared" si="130"/>
        <v>100</v>
      </c>
      <c r="JTU19" s="97">
        <f t="shared" si="131"/>
        <v>3</v>
      </c>
      <c r="JTV19" s="96">
        <f t="shared" si="132"/>
        <v>2</v>
      </c>
      <c r="JTW19" s="96">
        <f t="shared" si="133"/>
        <v>0</v>
      </c>
      <c r="JTX19" s="96">
        <f t="shared" si="134"/>
        <v>0</v>
      </c>
      <c r="JTY19" s="96">
        <f t="shared" si="135"/>
        <v>15</v>
      </c>
      <c r="JTZ19" s="96">
        <f t="shared" si="136"/>
        <v>2</v>
      </c>
      <c r="JUA19" s="96" t="str">
        <f t="shared" ref="JUA19" si="154">IF(OR(AND(JTU18=JTU19,JTT18=JTT19,JTS18=JTS19),AND(JTU20=JTU19,JTT20=JTT19,JTS20=JTS19)),JTR19,0)</f>
        <v>Argentina</v>
      </c>
      <c r="JUB19" s="96">
        <f t="shared" si="138"/>
        <v>0</v>
      </c>
      <c r="JUC19" s="96">
        <f t="shared" si="139"/>
        <v>3</v>
      </c>
      <c r="JUD19" s="96">
        <f t="shared" si="140"/>
        <v>0</v>
      </c>
      <c r="JUE19" s="96">
        <f t="shared" si="141"/>
        <v>0</v>
      </c>
      <c r="JUF19" s="96">
        <f t="shared" si="142"/>
        <v>0</v>
      </c>
      <c r="JUG19" s="96">
        <f t="shared" si="143"/>
        <v>100</v>
      </c>
      <c r="JUH19" s="97">
        <f t="shared" si="144"/>
        <v>3</v>
      </c>
      <c r="JUI19" s="96">
        <f t="shared" si="145"/>
        <v>0</v>
      </c>
      <c r="JUJ19" s="96">
        <f t="shared" si="146"/>
        <v>0</v>
      </c>
      <c r="JUK19" s="96">
        <f t="shared" si="147"/>
        <v>0</v>
      </c>
      <c r="JUL19" s="96">
        <f t="shared" si="148"/>
        <v>0</v>
      </c>
      <c r="JUM19" s="96">
        <v>0</v>
      </c>
      <c r="JUN19" s="96">
        <f t="shared" ref="JUN19:JUN20" si="155">IF(JUA19&lt;&gt;0,IF(OR(SUM(JUI19:JUK19)=SUM(JUI18:JUK18),SUM(JUI19:JUK19)=SUM(JUI20:JUK20)),1,0),0)</f>
        <v>1</v>
      </c>
      <c r="JUO19" s="96">
        <f t="shared" ref="JUO19:JUO21" si="156">IF(JUP19&lt;&gt;0,JUO18+1,JUO18)</f>
        <v>2</v>
      </c>
      <c r="JUP19" s="96" t="str">
        <f t="shared" si="151"/>
        <v>Argentina</v>
      </c>
      <c r="JUQ19" s="96">
        <v>16</v>
      </c>
      <c r="JUR19" s="96" t="str">
        <f>IF(AND('Dummy Table1'!JSV29&lt;&gt;"",'Dummy Table1'!JSX29&lt;&gt;""),IF('Dummy Table1'!JSV29&gt;'Dummy Table1'!JSX29,'Dummy Table1'!JST29,""),"")</f>
        <v/>
      </c>
      <c r="JUS19" s="96" t="str">
        <f>IF(AND('Dummy Table1'!JSV29&lt;&gt;"",'Dummy Table1'!JSX29&lt;&gt;""),IF('Dummy Table1'!JSV29='Dummy Table1'!JSX29,'Dummy Table1'!JST29,""),"")</f>
        <v>Brazil</v>
      </c>
      <c r="JUT19" s="96" t="str">
        <f>IF(AND('Dummy Table1'!JSV29&lt;&gt;"",'Dummy Table1'!JSX29&lt;&gt;""),IF('Dummy Table1'!JSV29&gt;'Dummy Table1'!JSX29,'Dummy Table1'!JSZ29,""),"")</f>
        <v/>
      </c>
      <c r="JUU19" s="96">
        <f>IF(AND('Dummy Table1'!JSV29&lt;&gt;"",'Dummy Table1'!JSX29&lt;&gt;""),'Dummy Table1'!JSV29,0)</f>
        <v>0</v>
      </c>
      <c r="JUV19" s="96" t="str">
        <f>IF(AND('Dummy Table1'!JSV29&lt;&gt;"",'Dummy Table1'!JSX29&lt;&gt;""),IF('Dummy Table1'!JSV29&lt;'Dummy Table1'!JSX29,'Dummy Table1'!JSZ29,""),"")</f>
        <v/>
      </c>
      <c r="JUW19" s="96" t="str">
        <f>IF(AND('Dummy Table1'!JSV29&lt;&gt;"",'Dummy Table1'!JSX29&lt;&gt;""),IF('Dummy Table1'!JSV29='Dummy Table1'!JSX29,'Dummy Table1'!JSZ29,""),"")</f>
        <v>Iraq</v>
      </c>
      <c r="JUX19" s="96" t="str">
        <f>IF(AND('Dummy Table1'!JSV29&lt;&gt;"",'Dummy Table1'!JSX29&lt;&gt;""),IF('Dummy Table1'!JSV29&lt;'Dummy Table1'!JSX29,'Dummy Table1'!JST29,""),"")</f>
        <v/>
      </c>
      <c r="JUY19" s="96">
        <f>IF(AND('Dummy Table1'!JSV29&lt;&gt;"",'Dummy Table1'!JSX29&lt;&gt;""),'Dummy Table1'!JSX29,0)</f>
        <v>0</v>
      </c>
      <c r="JUZ19" s="96">
        <v>1</v>
      </c>
      <c r="JVA19" s="96" t="str">
        <f t="shared" si="43"/>
        <v/>
      </c>
      <c r="JVB19" s="96" t="str">
        <f t="shared" si="44"/>
        <v>Brazil</v>
      </c>
      <c r="JVC19" s="96" t="str">
        <f t="shared" si="45"/>
        <v/>
      </c>
      <c r="JVD19" s="96" t="str">
        <f t="shared" si="46"/>
        <v/>
      </c>
      <c r="JVE19" s="96" t="str">
        <f t="shared" si="47"/>
        <v>Iraq</v>
      </c>
      <c r="JVF19" s="96" t="str">
        <f t="shared" si="48"/>
        <v/>
      </c>
      <c r="JVG19" s="96">
        <v>17</v>
      </c>
      <c r="JVH19" s="96" t="str">
        <f>'Dummy Table1'!JST30</f>
        <v>Algeria</v>
      </c>
      <c r="JVI19" s="96">
        <f>IF(AND('Dummy Table1'!JSV30&lt;&gt;"",'Dummy Table1'!JSX30&lt;&gt;""),'Dummy Table1'!JSV30,"")</f>
        <v>0</v>
      </c>
      <c r="JVJ19" s="96">
        <f>IF(AND('Dummy Table1'!JSX30&lt;&gt;"",'Dummy Table1'!JSV30&lt;&gt;""),'Dummy Table1'!JSX30,"")</f>
        <v>0</v>
      </c>
      <c r="JVK19" s="96" t="str">
        <f>'Dummy Table1'!JSZ30</f>
        <v>Portugal</v>
      </c>
    </row>
    <row r="20" spans="1:1016 1027:2045 2058:3066 3097:4074 4105:5120 5131:6139 6145:7157 7170:7343" x14ac:dyDescent="0.2">
      <c r="A20" s="108"/>
      <c r="B20" s="109" t="str">
        <f>'All Players'!H16</f>
        <v>Mexico</v>
      </c>
      <c r="C20" s="105"/>
      <c r="D20" s="110" t="str">
        <f>IF('All Players'!W16&lt;&gt;"",'All Players'!W16,"")</f>
        <v/>
      </c>
      <c r="E20" s="106" t="s">
        <v>2</v>
      </c>
      <c r="F20" s="110" t="str">
        <f>IF('All Players'!Y16&lt;&gt;"",'All Players'!Y16,"")</f>
        <v/>
      </c>
      <c r="G20" s="105"/>
      <c r="H20" s="105" t="str">
        <f>'All Players'!N16</f>
        <v>Germany</v>
      </c>
      <c r="K20" s="96">
        <f>U20+V20+W20+X20</f>
        <v>3</v>
      </c>
      <c r="L20" s="96" t="str">
        <f>'Dummy Table1'!B19</f>
        <v>Sweden</v>
      </c>
      <c r="M20" s="96">
        <f>SUMIF(AZ$4:AZ$60,L20,BH$4:BH$60)+SUMIF(BD$4:BD$60,L20,BH$4:BH$60)</f>
        <v>0</v>
      </c>
      <c r="N20" s="96">
        <f>SUMIF(BA$4:BA$60,L20,BH$4:BH$60)+SUMIF(BE$4:BE$60,L20,BH$4:BH$60)</f>
        <v>0</v>
      </c>
      <c r="O20" s="96">
        <f>SUMIF(BB$4:BB$60,L20,BH$4:BH$60)+SUMIF(BF$4:BF$60,L20,BH$4:BH$60)</f>
        <v>0</v>
      </c>
      <c r="P20" s="96">
        <f>SUMIF($BP$3:$BP$60,L20,$BQ$3:$BQ$60)+SUMIF($BS$3:$BS$60,L20,$BR$3:$BR$60)</f>
        <v>0</v>
      </c>
      <c r="Q20" s="96">
        <f>SUMIF($BS$3:$BS$60,L20,$BQ$3:$BQ$60)+SUMIF($BP$3:$BP$60,L20,$BR$3:$BR$60)</f>
        <v>0</v>
      </c>
      <c r="R20" s="96">
        <f>P20-Q20+100</f>
        <v>100</v>
      </c>
      <c r="S20" s="97">
        <f>M20*3+N20</f>
        <v>0</v>
      </c>
      <c r="T20" s="96">
        <v>17</v>
      </c>
      <c r="U20" s="96">
        <f>RANK(S20,S$18:S$21)</f>
        <v>1</v>
      </c>
      <c r="V20" s="96">
        <f>SUMPRODUCT((S$18:S$21=S20)*(R$18:R$21&gt;R20))</f>
        <v>0</v>
      </c>
      <c r="W20" s="96">
        <f>SUMPRODUCT((S$18:S$21=S20)*(R$18:R$21=R20)*(P$18:P$21&gt;P20))</f>
        <v>0</v>
      </c>
      <c r="X20" s="96">
        <f>SUMPRODUCT((S$18:S$21=S20)*(R$18:R$21=R20)*(P$18:P$21=P20)*(T$18:T$21&lt;T20))</f>
        <v>2</v>
      </c>
      <c r="Y20" s="100">
        <f>IF(SUM(AQ18:AS21)=0,IF(COUNTIF(AT18:AT21,0)&gt;1,3,AT20+1),IF(AND(AH19=3,AH20=3,AI18=0,AI19&lt;&gt;0,AI20&lt;&gt;0),2,IF(OR(AH20=5,AH20=4),3,IF(AH20=6,4,IF(AND(AH19=4,AH18=1,AI20&lt;&gt;""),2,IF(AND(AS20=0,AS19=1,AS18=1,AI20&lt;&gt;""),1,AH20))))))</f>
        <v>3</v>
      </c>
      <c r="Z20" s="96" t="str">
        <f>VLOOKUP(3,K$18:L$21,2,FALSE)</f>
        <v>Sweden</v>
      </c>
      <c r="AA20" s="96">
        <f>SUMIF(L$4:L$60,Z20,P$4:P$60)</f>
        <v>0</v>
      </c>
      <c r="AB20" s="96">
        <f>SUMIF(L$4:L$60,Z20,R$4:R$60)</f>
        <v>100</v>
      </c>
      <c r="AC20" s="97">
        <f>SUMIF($L$4:$L$60,$Z20,S$4:S$60)</f>
        <v>0</v>
      </c>
      <c r="AD20" s="96">
        <f>SUMIF($L$4:$L$60,$Z20,K$4:K$60)</f>
        <v>3</v>
      </c>
      <c r="AE20" s="96">
        <f t="shared" si="114"/>
        <v>0</v>
      </c>
      <c r="AF20" s="96">
        <f t="shared" si="114"/>
        <v>0</v>
      </c>
      <c r="AG20" s="96">
        <f>SUMIF($L$4:$L$60,$Z20,T$4:T$60)</f>
        <v>17</v>
      </c>
      <c r="AH20" s="96">
        <f>IF(AI20=0,AD20,AD20+AQ20+AR20+AS20)</f>
        <v>3</v>
      </c>
      <c r="AI20" s="96" t="str">
        <f>IF(OR(AND(AC19=AC20,AB19=AB20,AA19=AA20),AND(AC21=AC20,AC20=AC19,AB21=AB20,AB20=AB19,AA21=AA20,AA20=AA19)),Z20,0)</f>
        <v>Sweden</v>
      </c>
      <c r="AJ20" s="96">
        <f>SUMIF($BI$4:$BI$60,$AI20,$BH$4:$BH$60)+SUMIF($BL$4:$BL$60,$AI20,$BH$4:$BH$60)</f>
        <v>0</v>
      </c>
      <c r="AK20" s="96">
        <f>SUMIF($BJ$4:$BJ$60,$AI20,$BH$4:$BH$60)+SUMIF($BM$4:$BM$60,$AI20,$BH$4:$BH$60)</f>
        <v>0</v>
      </c>
      <c r="AL20" s="96">
        <f>SUMIF($BK$4:$BK$60,$AI20,$BH$4:$BH$60)+SUMIF($BN$4:$BN$60,$AI20,$BH$4:$BH$60)</f>
        <v>0</v>
      </c>
      <c r="AM20" s="96">
        <f>SUMIF(BI$4:BI$60,AI20,BC$4:BC$60)+SUMIF(BL$4:BL$60,AI20,BG$4:BG$60)+SUMIF(BJ$4:BJ$60,AI20,BC$4:BC$60)+SUMIF(BM$4:BM$60,AI20,BG$4:BG$60)</f>
        <v>0</v>
      </c>
      <c r="AN20" s="96">
        <f>SUMIF(BK$4:BK$60,AI20,BC$4:BC$60)+SUMIF(BN$4:BN$60,AI20,BG$4:BG$60)+SUMIF(BJ$4:BJ$60,AI20,BC$4:BC$60)+SUMIF(BM$4:BM$60,AI20,BG$4:BG$60)</f>
        <v>0</v>
      </c>
      <c r="AO20" s="96">
        <f>AM20-AN20+100</f>
        <v>100</v>
      </c>
      <c r="AP20" s="97">
        <f>IF(AI20&lt;&gt;0,AJ20*3+AK20,"")</f>
        <v>0</v>
      </c>
      <c r="AQ20" s="96">
        <f>IF(AI20&lt;&gt;0,RANK(AP20,AP$18:AP$21)-1,5)</f>
        <v>0</v>
      </c>
      <c r="AR20" s="96">
        <f>IF(AI20&lt;&gt;0,SUMPRODUCT((AP$18:AP$21=AP20)*(AO$18:AO$21&gt;AO20)),5)</f>
        <v>0</v>
      </c>
      <c r="AS20" s="96">
        <f>IF(AI20&lt;&gt;0,SUMPRODUCT((AP$18:AP$21=AP20)*(AO$18:AO$21=AO20)*(AM$18:AM$21&gt;AM20)),5)</f>
        <v>0</v>
      </c>
      <c r="AT20" s="96">
        <f>IF(AI20&lt;&gt;0,SUMPRODUCT(($AP18:$AP21=AP20)*($AO18:$AO21=AO20)*($AM18:$AM21=AM20)*($AU18:$AU21&lt;AU20)),5)</f>
        <v>0</v>
      </c>
      <c r="AU20" s="96">
        <v>0</v>
      </c>
      <c r="AV20" s="96">
        <f>IF(AI20&lt;&gt;0,IF(OR(SUM(AQ20:AS20)=SUM(AQ19:AS19),SUM(AQ20:AS20)=SUM(AQ21:AS21)),1,0),0)</f>
        <v>1</v>
      </c>
      <c r="AW20" s="96">
        <f>IF(AX20&lt;&gt;0,AW19+1,AW19)</f>
        <v>3</v>
      </c>
      <c r="AX20" s="96" t="str">
        <f>IF(AV20=1,AI20,0)</f>
        <v>Sweden</v>
      </c>
      <c r="AY20" s="96">
        <v>17</v>
      </c>
      <c r="AZ20" s="96" t="str">
        <f>IF(AND('Dummy Table1'!D30&lt;&gt;"",'Dummy Table1'!F30&lt;&gt;""),IF('Dummy Table1'!D30&gt;'Dummy Table1'!F30,'Dummy Table1'!B30,""),"")</f>
        <v/>
      </c>
      <c r="BA20" s="96" t="str">
        <f>IF(AND('Dummy Table1'!D30&lt;&gt;"",'Dummy Table1'!F30&lt;&gt;""),IF('Dummy Table1'!D30='Dummy Table1'!F30,'Dummy Table1'!B30,""),"")</f>
        <v/>
      </c>
      <c r="BB20" s="96" t="str">
        <f>IF(AND('Dummy Table1'!D30&lt;&gt;"",'Dummy Table1'!F30&lt;&gt;""),IF('Dummy Table1'!D30&gt;'Dummy Table1'!F30,'Dummy Table1'!H30,""),"")</f>
        <v/>
      </c>
      <c r="BC20" s="96">
        <f>IF(AND('Dummy Table1'!D30&lt;&gt;"",'Dummy Table1'!F30&lt;&gt;""),'Dummy Table1'!D30,0)</f>
        <v>0</v>
      </c>
      <c r="BD20" s="96" t="str">
        <f>IF(AND('Dummy Table1'!D30&lt;&gt;"",'Dummy Table1'!F30&lt;&gt;""),IF('Dummy Table1'!D30&lt;'Dummy Table1'!F30,'Dummy Table1'!H30,""),"")</f>
        <v/>
      </c>
      <c r="BE20" s="96" t="str">
        <f>IF(AND('Dummy Table1'!D30&lt;&gt;"",'Dummy Table1'!F30&lt;&gt;""),IF('Dummy Table1'!D30='Dummy Table1'!F30,'Dummy Table1'!H30,""),"")</f>
        <v/>
      </c>
      <c r="BF20" s="96" t="str">
        <f>IF(AND('Dummy Table1'!D30&lt;&gt;"",'Dummy Table1'!F30&lt;&gt;""),IF('Dummy Table1'!D30&lt;'Dummy Table1'!F30,'Dummy Table1'!B30,""),"")</f>
        <v/>
      </c>
      <c r="BG20" s="96">
        <f>IF(AND('Dummy Table1'!D30&lt;&gt;"",'Dummy Table1'!F30&lt;&gt;""),'Dummy Table1'!F30,0)</f>
        <v>0</v>
      </c>
      <c r="BH20" s="96">
        <v>1</v>
      </c>
      <c r="BI20" s="96" t="str">
        <f t="shared" si="1"/>
        <v/>
      </c>
      <c r="BJ20" s="96" t="str">
        <f t="shared" si="2"/>
        <v/>
      </c>
      <c r="BK20" s="96" t="str">
        <f t="shared" si="3"/>
        <v/>
      </c>
      <c r="BL20" s="96" t="str">
        <f t="shared" si="4"/>
        <v/>
      </c>
      <c r="BM20" s="96" t="str">
        <f t="shared" si="5"/>
        <v/>
      </c>
      <c r="BN20" s="96" t="str">
        <f t="shared" si="6"/>
        <v/>
      </c>
      <c r="BO20" s="96">
        <v>18</v>
      </c>
      <c r="BP20" s="96" t="str">
        <f>'Dummy Table1'!B31</f>
        <v>Argentina</v>
      </c>
      <c r="BQ20" s="96" t="str">
        <f>IF(AND('Dummy Table1'!D31&lt;&gt;"",'Dummy Table1'!F31&lt;&gt;""),'Dummy Table1'!D31,"")</f>
        <v/>
      </c>
      <c r="BR20" s="96" t="str">
        <f>IF(AND('Dummy Table1'!F31&lt;&gt;"",'Dummy Table1'!D31&lt;&gt;""),'Dummy Table1'!F31,"")</f>
        <v/>
      </c>
      <c r="BS20" s="96" t="str">
        <f>'Dummy Table1'!H31</f>
        <v>Honduras</v>
      </c>
      <c r="BU20" s="108"/>
      <c r="BV20" s="109"/>
      <c r="BW20" s="105"/>
      <c r="BX20" s="110"/>
      <c r="BY20" s="106"/>
      <c r="BZ20" s="110"/>
      <c r="CA20" s="105"/>
      <c r="CB20" s="105"/>
      <c r="CM20" s="97"/>
      <c r="CS20" s="100"/>
      <c r="CW20" s="97"/>
      <c r="DJ20" s="97"/>
      <c r="EO20" s="108"/>
      <c r="EP20" s="109"/>
      <c r="EQ20" s="105"/>
      <c r="ER20" s="110"/>
      <c r="ES20" s="106"/>
      <c r="ET20" s="110"/>
      <c r="EU20" s="105"/>
      <c r="EV20" s="105"/>
      <c r="FG20" s="97"/>
      <c r="FM20" s="100"/>
      <c r="FQ20" s="97"/>
      <c r="GD20" s="97"/>
      <c r="HI20" s="108"/>
      <c r="HJ20" s="109"/>
      <c r="HK20" s="105"/>
      <c r="HL20" s="110"/>
      <c r="HM20" s="106"/>
      <c r="HN20" s="110"/>
      <c r="HO20" s="105"/>
      <c r="HP20" s="105"/>
      <c r="IA20" s="97"/>
      <c r="IG20" s="100"/>
      <c r="IK20" s="97"/>
      <c r="IX20" s="97"/>
      <c r="KC20" s="108"/>
      <c r="KD20" s="109"/>
      <c r="KE20" s="105"/>
      <c r="KF20" s="110"/>
      <c r="KG20" s="106"/>
      <c r="KH20" s="110"/>
      <c r="KI20" s="105"/>
      <c r="KJ20" s="105"/>
      <c r="KU20" s="97"/>
      <c r="LA20" s="100"/>
      <c r="LE20" s="97"/>
      <c r="LR20" s="97"/>
      <c r="MW20" s="108"/>
      <c r="MX20" s="109"/>
      <c r="MY20" s="105"/>
      <c r="MZ20" s="110"/>
      <c r="NA20" s="106"/>
      <c r="NB20" s="110"/>
      <c r="NC20" s="105"/>
      <c r="ND20" s="105"/>
      <c r="NO20" s="97"/>
      <c r="NU20" s="100"/>
      <c r="NY20" s="97"/>
      <c r="OL20" s="97"/>
      <c r="PQ20" s="108"/>
      <c r="PR20" s="109"/>
      <c r="PS20" s="105"/>
      <c r="PT20" s="110"/>
      <c r="PU20" s="106"/>
      <c r="PV20" s="110"/>
      <c r="PW20" s="105"/>
      <c r="PX20" s="105"/>
      <c r="QI20" s="97"/>
      <c r="QO20" s="100"/>
      <c r="QS20" s="97"/>
      <c r="RF20" s="97"/>
      <c r="SK20" s="108"/>
      <c r="SL20" s="109"/>
      <c r="SM20" s="105"/>
      <c r="SN20" s="110"/>
      <c r="SO20" s="106"/>
      <c r="SP20" s="110"/>
      <c r="SQ20" s="105"/>
      <c r="SR20" s="105"/>
      <c r="TC20" s="97"/>
      <c r="TI20" s="100"/>
      <c r="TM20" s="97"/>
      <c r="TZ20" s="97"/>
      <c r="VE20" s="108"/>
      <c r="VF20" s="109"/>
      <c r="VG20" s="105"/>
      <c r="VH20" s="110"/>
      <c r="VI20" s="106"/>
      <c r="VJ20" s="110"/>
      <c r="VK20" s="105"/>
      <c r="VL20" s="105"/>
      <c r="VW20" s="97"/>
      <c r="WC20" s="100"/>
      <c r="WG20" s="97"/>
      <c r="WT20" s="97"/>
      <c r="XY20" s="108"/>
      <c r="XZ20" s="109"/>
      <c r="YA20" s="105"/>
      <c r="YB20" s="110"/>
      <c r="YC20" s="106"/>
      <c r="YD20" s="110"/>
      <c r="YE20" s="105"/>
      <c r="YF20" s="105"/>
      <c r="YQ20" s="97"/>
      <c r="YW20" s="100"/>
      <c r="ZA20" s="97"/>
      <c r="ZN20" s="97"/>
      <c r="AAS20" s="108"/>
      <c r="AAT20" s="109"/>
      <c r="AAU20" s="105"/>
      <c r="AAV20" s="110"/>
      <c r="AAW20" s="106"/>
      <c r="AAX20" s="110"/>
      <c r="AAY20" s="105"/>
      <c r="AAZ20" s="105"/>
      <c r="ABK20" s="97"/>
      <c r="ABQ20" s="100"/>
      <c r="ABU20" s="97"/>
      <c r="ACH20" s="97"/>
      <c r="ADM20" s="108"/>
      <c r="ADN20" s="109"/>
      <c r="ADO20" s="105"/>
      <c r="ADP20" s="110"/>
      <c r="ADQ20" s="106"/>
      <c r="ADR20" s="110"/>
      <c r="ADS20" s="105"/>
      <c r="ADT20" s="105"/>
      <c r="AEE20" s="97"/>
      <c r="AEK20" s="100"/>
      <c r="AEO20" s="97"/>
      <c r="AFB20" s="97"/>
      <c r="AGG20" s="108"/>
      <c r="AGH20" s="109"/>
      <c r="AGI20" s="105"/>
      <c r="AGJ20" s="110"/>
      <c r="AGK20" s="106"/>
      <c r="AGL20" s="110"/>
      <c r="AGM20" s="105"/>
      <c r="AGN20" s="105"/>
      <c r="AGY20" s="97"/>
      <c r="AHE20" s="100"/>
      <c r="AHI20" s="97"/>
      <c r="AHV20" s="97"/>
      <c r="AJA20" s="108"/>
      <c r="AJB20" s="109"/>
      <c r="AJC20" s="105"/>
      <c r="AJD20" s="110"/>
      <c r="AJE20" s="106"/>
      <c r="AJF20" s="110"/>
      <c r="AJG20" s="105"/>
      <c r="AJH20" s="105"/>
      <c r="AJS20" s="97"/>
      <c r="AJY20" s="100"/>
      <c r="AKC20" s="97"/>
      <c r="AKP20" s="97"/>
      <c r="ALU20" s="108"/>
      <c r="ALV20" s="109"/>
      <c r="ALW20" s="105"/>
      <c r="ALX20" s="110"/>
      <c r="ALY20" s="106"/>
      <c r="ALZ20" s="110"/>
      <c r="AMA20" s="105"/>
      <c r="AMB20" s="105"/>
      <c r="AMM20" s="97"/>
      <c r="AMS20" s="100"/>
      <c r="AMW20" s="97"/>
      <c r="ANJ20" s="97"/>
      <c r="AOO20" s="108"/>
      <c r="AOP20" s="109"/>
      <c r="AOQ20" s="105"/>
      <c r="AOR20" s="110"/>
      <c r="AOS20" s="106"/>
      <c r="AOT20" s="110"/>
      <c r="AOU20" s="105"/>
      <c r="AOV20" s="105"/>
      <c r="APG20" s="97"/>
      <c r="APM20" s="100"/>
      <c r="APQ20" s="97"/>
      <c r="AQD20" s="97"/>
      <c r="ARI20" s="108"/>
      <c r="ARJ20" s="109"/>
      <c r="ARK20" s="105"/>
      <c r="ARL20" s="110"/>
      <c r="ARM20" s="106"/>
      <c r="ARN20" s="110"/>
      <c r="ARO20" s="105"/>
      <c r="ARP20" s="105"/>
      <c r="ASA20" s="97"/>
      <c r="ASG20" s="100"/>
      <c r="ASK20" s="97"/>
      <c r="ASX20" s="97"/>
      <c r="AUC20" s="108"/>
      <c r="AUD20" s="109"/>
      <c r="AUE20" s="105"/>
      <c r="AUF20" s="110"/>
      <c r="AUG20" s="106"/>
      <c r="AUH20" s="110"/>
      <c r="AUI20" s="105"/>
      <c r="AUJ20" s="105"/>
      <c r="AUU20" s="97"/>
      <c r="AVA20" s="100"/>
      <c r="AVE20" s="97"/>
      <c r="AVR20" s="97"/>
      <c r="AWW20" s="108"/>
      <c r="AWX20" s="109"/>
      <c r="AWY20" s="105"/>
      <c r="AWZ20" s="110"/>
      <c r="AXA20" s="106"/>
      <c r="AXB20" s="110"/>
      <c r="AXC20" s="105"/>
      <c r="AXD20" s="105"/>
      <c r="AXO20" s="97"/>
      <c r="AXU20" s="100"/>
      <c r="AXY20" s="97"/>
      <c r="AYL20" s="97"/>
      <c r="AZQ20" s="108"/>
      <c r="AZR20" s="109"/>
      <c r="AZS20" s="105"/>
      <c r="AZT20" s="110"/>
      <c r="AZU20" s="106"/>
      <c r="AZV20" s="110"/>
      <c r="AZW20" s="105"/>
      <c r="AZX20" s="105"/>
      <c r="BAI20" s="97"/>
      <c r="BAO20" s="100"/>
      <c r="BAS20" s="97"/>
      <c r="BBF20" s="97"/>
      <c r="BCK20" s="108"/>
      <c r="BCL20" s="109"/>
      <c r="BCM20" s="105"/>
      <c r="BCN20" s="110"/>
      <c r="BCO20" s="106"/>
      <c r="BCP20" s="110"/>
      <c r="BCQ20" s="105"/>
      <c r="BCR20" s="105"/>
      <c r="BDC20" s="97"/>
      <c r="BDI20" s="100"/>
      <c r="BDM20" s="97"/>
      <c r="BDZ20" s="97"/>
      <c r="BFE20" s="108"/>
      <c r="BFF20" s="109"/>
      <c r="BFG20" s="105"/>
      <c r="BFH20" s="110"/>
      <c r="BFI20" s="106"/>
      <c r="BFJ20" s="110"/>
      <c r="BFK20" s="105"/>
      <c r="BFL20" s="105"/>
      <c r="BFW20" s="97"/>
      <c r="BGC20" s="100"/>
      <c r="BGG20" s="97"/>
      <c r="BGT20" s="97"/>
      <c r="BHY20" s="108"/>
      <c r="BHZ20" s="109"/>
      <c r="BIA20" s="105"/>
      <c r="BIB20" s="110"/>
      <c r="BIC20" s="106"/>
      <c r="BID20" s="110"/>
      <c r="BIE20" s="105"/>
      <c r="BIF20" s="105"/>
      <c r="BIQ20" s="97"/>
      <c r="BIW20" s="100"/>
      <c r="BJA20" s="97"/>
      <c r="BJN20" s="97"/>
      <c r="BKS20" s="108"/>
      <c r="BKT20" s="109"/>
      <c r="BKU20" s="105"/>
      <c r="BKV20" s="110"/>
      <c r="BKW20" s="106"/>
      <c r="BKX20" s="110"/>
      <c r="BKY20" s="105"/>
      <c r="BKZ20" s="105"/>
      <c r="BLK20" s="97"/>
      <c r="BLQ20" s="100"/>
      <c r="BLU20" s="97"/>
      <c r="BMH20" s="97"/>
      <c r="BNM20" s="108"/>
      <c r="BNN20" s="109"/>
      <c r="BNO20" s="105"/>
      <c r="BNP20" s="110"/>
      <c r="BNQ20" s="106"/>
      <c r="BNR20" s="110"/>
      <c r="BNS20" s="105"/>
      <c r="BNT20" s="105"/>
      <c r="BOE20" s="97"/>
      <c r="BOK20" s="100"/>
      <c r="BOO20" s="97"/>
      <c r="BPB20" s="97"/>
      <c r="BQG20" s="108"/>
      <c r="BQH20" s="109"/>
      <c r="BQI20" s="105"/>
      <c r="BQJ20" s="110"/>
      <c r="BQK20" s="106"/>
      <c r="BQL20" s="110"/>
      <c r="BQM20" s="105"/>
      <c r="BQN20" s="105"/>
      <c r="BQY20" s="97"/>
      <c r="BRE20" s="100"/>
      <c r="BRI20" s="97"/>
      <c r="BRV20" s="97"/>
      <c r="BTA20" s="108"/>
      <c r="BTB20" s="109"/>
      <c r="BTC20" s="105"/>
      <c r="BTD20" s="110"/>
      <c r="BTE20" s="106"/>
      <c r="BTF20" s="110"/>
      <c r="BTG20" s="105"/>
      <c r="BTH20" s="105"/>
      <c r="BTS20" s="97"/>
      <c r="BTY20" s="100"/>
      <c r="BUC20" s="97"/>
      <c r="BUP20" s="97"/>
      <c r="BVU20" s="108"/>
      <c r="BVV20" s="109"/>
      <c r="BVW20" s="105"/>
      <c r="BVX20" s="110"/>
      <c r="BVY20" s="106"/>
      <c r="BVZ20" s="110"/>
      <c r="BWA20" s="105"/>
      <c r="BWB20" s="105"/>
      <c r="BWM20" s="97"/>
      <c r="BWS20" s="100"/>
      <c r="BWW20" s="97"/>
      <c r="BXJ20" s="97"/>
      <c r="BYO20" s="108"/>
      <c r="BYP20" s="109"/>
      <c r="BYQ20" s="105"/>
      <c r="BYR20" s="110"/>
      <c r="BYS20" s="106"/>
      <c r="BYT20" s="110"/>
      <c r="BYU20" s="105"/>
      <c r="BYV20" s="105"/>
      <c r="BZG20" s="97"/>
      <c r="BZM20" s="100"/>
      <c r="BZQ20" s="97"/>
      <c r="CAD20" s="97"/>
      <c r="CBI20" s="108"/>
      <c r="CBJ20" s="109"/>
      <c r="CBK20" s="105"/>
      <c r="CBL20" s="110"/>
      <c r="CBM20" s="106"/>
      <c r="CBN20" s="110"/>
      <c r="CBO20" s="105"/>
      <c r="CBP20" s="105"/>
      <c r="CCA20" s="97"/>
      <c r="CCG20" s="100"/>
      <c r="CCK20" s="97"/>
      <c r="CCX20" s="97"/>
      <c r="CEC20" s="108"/>
      <c r="CED20" s="109"/>
      <c r="CEE20" s="105"/>
      <c r="CEF20" s="110"/>
      <c r="CEG20" s="106"/>
      <c r="CEH20" s="110"/>
      <c r="CEI20" s="105"/>
      <c r="CEJ20" s="105"/>
      <c r="CEU20" s="97"/>
      <c r="CFA20" s="100"/>
      <c r="CFE20" s="97"/>
      <c r="CFR20" s="97"/>
      <c r="CGW20" s="108"/>
      <c r="CGX20" s="109"/>
      <c r="CGY20" s="105"/>
      <c r="CGZ20" s="110"/>
      <c r="CHA20" s="106"/>
      <c r="CHB20" s="110"/>
      <c r="CHC20" s="105"/>
      <c r="CHD20" s="105"/>
      <c r="CHO20" s="97"/>
      <c r="CHU20" s="100"/>
      <c r="CHY20" s="97"/>
      <c r="CIL20" s="97"/>
      <c r="CJQ20" s="108"/>
      <c r="CJR20" s="109"/>
      <c r="CJS20" s="105"/>
      <c r="CJT20" s="110"/>
      <c r="CJU20" s="106"/>
      <c r="CJV20" s="110"/>
      <c r="CJW20" s="105"/>
      <c r="CJX20" s="105"/>
      <c r="CKI20" s="97"/>
      <c r="CKO20" s="100"/>
      <c r="CKS20" s="97"/>
      <c r="CLF20" s="97"/>
      <c r="CMK20" s="108"/>
      <c r="CML20" s="109"/>
      <c r="CMM20" s="105"/>
      <c r="CMN20" s="110"/>
      <c r="CMO20" s="106"/>
      <c r="CMP20" s="110"/>
      <c r="CMQ20" s="105"/>
      <c r="CMR20" s="105"/>
      <c r="CNC20" s="97"/>
      <c r="CNI20" s="100"/>
      <c r="CNM20" s="97"/>
      <c r="CNZ20" s="97"/>
      <c r="CPE20" s="108"/>
      <c r="CPF20" s="109"/>
      <c r="CPG20" s="105"/>
      <c r="CPH20" s="110"/>
      <c r="CPI20" s="106"/>
      <c r="CPJ20" s="110"/>
      <c r="CPK20" s="105"/>
      <c r="CPL20" s="105"/>
      <c r="CPW20" s="97"/>
      <c r="CQC20" s="100"/>
      <c r="CQG20" s="97"/>
      <c r="CQT20" s="97"/>
      <c r="CRY20" s="108"/>
      <c r="CRZ20" s="109"/>
      <c r="CSA20" s="105"/>
      <c r="CSB20" s="110"/>
      <c r="CSC20" s="106"/>
      <c r="CSD20" s="110"/>
      <c r="CSE20" s="105"/>
      <c r="CSF20" s="105"/>
      <c r="CSQ20" s="97"/>
      <c r="CSW20" s="100"/>
      <c r="CTA20" s="97"/>
      <c r="CTN20" s="97"/>
      <c r="CUS20" s="108"/>
      <c r="CUT20" s="109"/>
      <c r="CUU20" s="105"/>
      <c r="CUV20" s="110"/>
      <c r="CUW20" s="106"/>
      <c r="CUX20" s="110"/>
      <c r="CUY20" s="105"/>
      <c r="CUZ20" s="105"/>
      <c r="CVK20" s="97"/>
      <c r="CVQ20" s="100"/>
      <c r="CVU20" s="97"/>
      <c r="CWH20" s="97"/>
      <c r="CXM20" s="108"/>
      <c r="CXN20" s="109"/>
      <c r="CXO20" s="105"/>
      <c r="CXP20" s="110"/>
      <c r="CXQ20" s="106"/>
      <c r="CXR20" s="110"/>
      <c r="CXS20" s="105"/>
      <c r="CXT20" s="105"/>
      <c r="CYE20" s="97"/>
      <c r="CYK20" s="100"/>
      <c r="CYO20" s="97"/>
      <c r="CZB20" s="97"/>
      <c r="DAG20" s="108"/>
      <c r="DAH20" s="109"/>
      <c r="DAI20" s="105"/>
      <c r="DAJ20" s="110"/>
      <c r="DAK20" s="106"/>
      <c r="DAL20" s="110"/>
      <c r="DAM20" s="105"/>
      <c r="DAN20" s="105"/>
      <c r="DAY20" s="97"/>
      <c r="DBE20" s="100"/>
      <c r="DBI20" s="97"/>
      <c r="DBV20" s="97"/>
      <c r="DDA20" s="108"/>
      <c r="DDB20" s="109"/>
      <c r="DDC20" s="105"/>
      <c r="DDD20" s="110"/>
      <c r="DDE20" s="106"/>
      <c r="DDF20" s="110"/>
      <c r="DDG20" s="105"/>
      <c r="DDH20" s="105"/>
      <c r="DDS20" s="97"/>
      <c r="DDY20" s="100"/>
      <c r="DEC20" s="97"/>
      <c r="DEP20" s="97"/>
      <c r="DFU20" s="108"/>
      <c r="DFV20" s="109"/>
      <c r="DFW20" s="105"/>
      <c r="DFX20" s="110"/>
      <c r="DFY20" s="106"/>
      <c r="DFZ20" s="110"/>
      <c r="DGA20" s="105"/>
      <c r="DGB20" s="105"/>
      <c r="DGM20" s="97"/>
      <c r="DGS20" s="100"/>
      <c r="DGW20" s="97"/>
      <c r="DHJ20" s="97"/>
      <c r="DIO20" s="108"/>
      <c r="DIP20" s="109"/>
      <c r="DIQ20" s="105"/>
      <c r="DIR20" s="110"/>
      <c r="DIS20" s="106"/>
      <c r="DIT20" s="110"/>
      <c r="DIU20" s="105"/>
      <c r="DIV20" s="105"/>
      <c r="DJG20" s="97"/>
      <c r="DJM20" s="100"/>
      <c r="DJQ20" s="97"/>
      <c r="DKD20" s="97"/>
      <c r="DLI20" s="108"/>
      <c r="DLJ20" s="109"/>
      <c r="DLK20" s="105"/>
      <c r="DLL20" s="110"/>
      <c r="DLM20" s="106"/>
      <c r="DLN20" s="110"/>
      <c r="DLO20" s="105"/>
      <c r="DLP20" s="105"/>
      <c r="DMA20" s="97"/>
      <c r="DMG20" s="100"/>
      <c r="DMK20" s="97"/>
      <c r="DMX20" s="97"/>
      <c r="DOC20" s="108"/>
      <c r="DOD20" s="109"/>
      <c r="DOE20" s="105"/>
      <c r="DOF20" s="110"/>
      <c r="DOG20" s="106"/>
      <c r="DOH20" s="110"/>
      <c r="DOI20" s="105"/>
      <c r="DOJ20" s="105"/>
      <c r="DOU20" s="97"/>
      <c r="DPA20" s="100"/>
      <c r="DPE20" s="97"/>
      <c r="DPR20" s="97"/>
      <c r="DQW20" s="108"/>
      <c r="DQX20" s="109"/>
      <c r="DQY20" s="105"/>
      <c r="DQZ20" s="110"/>
      <c r="DRA20" s="106"/>
      <c r="DRB20" s="110"/>
      <c r="DRC20" s="105"/>
      <c r="DRD20" s="105"/>
      <c r="DRO20" s="97"/>
      <c r="DRU20" s="100"/>
      <c r="DRY20" s="97"/>
      <c r="DSL20" s="97"/>
      <c r="DTQ20" s="108"/>
      <c r="DTR20" s="109"/>
      <c r="DTS20" s="105"/>
      <c r="DTT20" s="110"/>
      <c r="DTU20" s="106"/>
      <c r="DTV20" s="110"/>
      <c r="DTW20" s="105"/>
      <c r="DTX20" s="105"/>
      <c r="DUI20" s="97"/>
      <c r="DUO20" s="100"/>
      <c r="DUS20" s="97"/>
      <c r="DVF20" s="97"/>
      <c r="DWK20" s="108"/>
      <c r="DWL20" s="109"/>
      <c r="DWM20" s="105"/>
      <c r="DWN20" s="110"/>
      <c r="DWO20" s="106"/>
      <c r="DWP20" s="110"/>
      <c r="DWQ20" s="105"/>
      <c r="DWR20" s="105"/>
      <c r="DXC20" s="97"/>
      <c r="DXI20" s="100"/>
      <c r="DXM20" s="97"/>
      <c r="DXZ20" s="97"/>
      <c r="DZE20" s="108"/>
      <c r="DZF20" s="109"/>
      <c r="DZG20" s="105"/>
      <c r="DZH20" s="110"/>
      <c r="DZI20" s="106"/>
      <c r="DZJ20" s="110"/>
      <c r="DZK20" s="105"/>
      <c r="DZL20" s="105"/>
      <c r="DZW20" s="97"/>
      <c r="EAC20" s="100"/>
      <c r="EAG20" s="97"/>
      <c r="EAT20" s="97"/>
      <c r="EBY20" s="108"/>
      <c r="EBZ20" s="109"/>
      <c r="ECA20" s="105"/>
      <c r="ECB20" s="110"/>
      <c r="ECC20" s="106"/>
      <c r="ECD20" s="110"/>
      <c r="ECE20" s="105"/>
      <c r="ECF20" s="105"/>
      <c r="ECQ20" s="97"/>
      <c r="ECW20" s="100"/>
      <c r="EDA20" s="97"/>
      <c r="EDN20" s="97"/>
      <c r="EES20" s="108"/>
      <c r="EET20" s="109"/>
      <c r="EEU20" s="105"/>
      <c r="EEV20" s="110"/>
      <c r="EEW20" s="106"/>
      <c r="EEX20" s="110"/>
      <c r="EEY20" s="105"/>
      <c r="EEZ20" s="105"/>
      <c r="EFK20" s="97"/>
      <c r="EFQ20" s="100"/>
      <c r="EFU20" s="97"/>
      <c r="EGH20" s="97"/>
      <c r="EHM20" s="108"/>
      <c r="EHN20" s="109"/>
      <c r="EHO20" s="105"/>
      <c r="EHP20" s="110"/>
      <c r="EHQ20" s="106"/>
      <c r="EHR20" s="110"/>
      <c r="EHS20" s="105"/>
      <c r="EHT20" s="105"/>
      <c r="EIE20" s="97"/>
      <c r="EIK20" s="100"/>
      <c r="EIO20" s="97"/>
      <c r="EJB20" s="97"/>
      <c r="EKG20" s="108"/>
      <c r="EKH20" s="109"/>
      <c r="EKI20" s="105"/>
      <c r="EKJ20" s="110"/>
      <c r="EKK20" s="106"/>
      <c r="EKL20" s="110"/>
      <c r="EKM20" s="105"/>
      <c r="EKN20" s="105"/>
      <c r="EKY20" s="97"/>
      <c r="ELE20" s="100"/>
      <c r="ELI20" s="97"/>
      <c r="ELV20" s="97"/>
      <c r="ENA20" s="108"/>
      <c r="ENB20" s="109"/>
      <c r="ENC20" s="105"/>
      <c r="END20" s="110"/>
      <c r="ENE20" s="106"/>
      <c r="ENF20" s="110"/>
      <c r="ENG20" s="105"/>
      <c r="ENH20" s="105"/>
      <c r="ENS20" s="97"/>
      <c r="ENY20" s="100"/>
      <c r="EOC20" s="97"/>
      <c r="EOP20" s="97"/>
      <c r="EPU20" s="108"/>
      <c r="EPV20" s="109"/>
      <c r="EPW20" s="105"/>
      <c r="EPX20" s="110"/>
      <c r="EPY20" s="106"/>
      <c r="EPZ20" s="110"/>
      <c r="EQA20" s="105"/>
      <c r="EQB20" s="105"/>
      <c r="EQM20" s="97"/>
      <c r="EQS20" s="100"/>
      <c r="EQW20" s="97"/>
      <c r="ERJ20" s="97"/>
      <c r="ESO20" s="108"/>
      <c r="ESP20" s="109"/>
      <c r="ESQ20" s="105"/>
      <c r="ESR20" s="110"/>
      <c r="ESS20" s="106"/>
      <c r="EST20" s="110"/>
      <c r="ESU20" s="105"/>
      <c r="ESV20" s="105"/>
      <c r="ETG20" s="97"/>
      <c r="ETM20" s="100"/>
      <c r="ETQ20" s="97"/>
      <c r="EUD20" s="97"/>
      <c r="EVI20" s="108"/>
      <c r="EVJ20" s="109"/>
      <c r="EVK20" s="105"/>
      <c r="EVL20" s="110"/>
      <c r="EVM20" s="106"/>
      <c r="EVN20" s="110"/>
      <c r="EVO20" s="105"/>
      <c r="EVP20" s="105"/>
      <c r="EWA20" s="97"/>
      <c r="EWG20" s="100"/>
      <c r="EWK20" s="97"/>
      <c r="EWX20" s="97"/>
      <c r="EYC20" s="108"/>
      <c r="EYD20" s="109"/>
      <c r="EYE20" s="105"/>
      <c r="EYF20" s="110"/>
      <c r="EYG20" s="106"/>
      <c r="EYH20" s="110"/>
      <c r="EYI20" s="105"/>
      <c r="EYJ20" s="105"/>
      <c r="EYU20" s="97"/>
      <c r="EZA20" s="100"/>
      <c r="EZE20" s="97"/>
      <c r="EZR20" s="97"/>
      <c r="FAW20" s="108"/>
      <c r="FAX20" s="109"/>
      <c r="FAY20" s="105"/>
      <c r="FAZ20" s="110"/>
      <c r="FBA20" s="106"/>
      <c r="FBB20" s="110"/>
      <c r="FBC20" s="105"/>
      <c r="FBD20" s="105"/>
      <c r="FBO20" s="97"/>
      <c r="FBU20" s="100"/>
      <c r="FBY20" s="97"/>
      <c r="FCL20" s="97"/>
      <c r="FDQ20" s="108"/>
      <c r="FDR20" s="109"/>
      <c r="FDS20" s="105"/>
      <c r="FDT20" s="110"/>
      <c r="FDU20" s="106"/>
      <c r="FDV20" s="110"/>
      <c r="FDW20" s="105"/>
      <c r="FDX20" s="105"/>
      <c r="FEI20" s="97"/>
      <c r="FEO20" s="100"/>
      <c r="FES20" s="97"/>
      <c r="FFF20" s="97"/>
      <c r="FGK20" s="108"/>
      <c r="FGL20" s="109"/>
      <c r="FGM20" s="105"/>
      <c r="FGN20" s="110"/>
      <c r="FGO20" s="106"/>
      <c r="FGP20" s="110"/>
      <c r="FGQ20" s="105"/>
      <c r="FGR20" s="105"/>
      <c r="FHC20" s="97"/>
      <c r="FHI20" s="100"/>
      <c r="FHM20" s="97"/>
      <c r="FHZ20" s="97"/>
      <c r="FJE20" s="108"/>
      <c r="FJF20" s="109"/>
      <c r="FJG20" s="105"/>
      <c r="FJH20" s="110"/>
      <c r="FJI20" s="106"/>
      <c r="FJJ20" s="110"/>
      <c r="FJK20" s="105"/>
      <c r="FJL20" s="105"/>
      <c r="FJW20" s="97"/>
      <c r="FKC20" s="100"/>
      <c r="FKG20" s="97"/>
      <c r="FKT20" s="97"/>
      <c r="FLY20" s="108"/>
      <c r="FLZ20" s="109"/>
      <c r="FMA20" s="105"/>
      <c r="FMB20" s="110"/>
      <c r="FMC20" s="106"/>
      <c r="FMD20" s="110"/>
      <c r="FME20" s="105"/>
      <c r="FMF20" s="105"/>
      <c r="FMQ20" s="97"/>
      <c r="FMW20" s="100"/>
      <c r="FNA20" s="97"/>
      <c r="FNN20" s="97"/>
      <c r="FOS20" s="108"/>
      <c r="FOT20" s="109"/>
      <c r="FOU20" s="105"/>
      <c r="FOV20" s="110"/>
      <c r="FOW20" s="106"/>
      <c r="FOX20" s="110"/>
      <c r="FOY20" s="105"/>
      <c r="FOZ20" s="105"/>
      <c r="FPK20" s="97"/>
      <c r="FPQ20" s="100"/>
      <c r="FPU20" s="97"/>
      <c r="FQH20" s="97"/>
      <c r="FRM20" s="108"/>
      <c r="FRN20" s="109"/>
      <c r="FRO20" s="105"/>
      <c r="FRP20" s="110"/>
      <c r="FRQ20" s="106"/>
      <c r="FRR20" s="110"/>
      <c r="FRS20" s="105"/>
      <c r="FRT20" s="105"/>
      <c r="FSE20" s="97"/>
      <c r="FSK20" s="100"/>
      <c r="FSO20" s="97"/>
      <c r="FTB20" s="97"/>
      <c r="FUG20" s="108"/>
      <c r="FUH20" s="109"/>
      <c r="FUI20" s="105"/>
      <c r="FUJ20" s="110"/>
      <c r="FUK20" s="106"/>
      <c r="FUL20" s="110"/>
      <c r="FUM20" s="105"/>
      <c r="FUN20" s="105"/>
      <c r="FUY20" s="97"/>
      <c r="FVE20" s="100"/>
      <c r="FVI20" s="97"/>
      <c r="FVV20" s="97"/>
      <c r="FXA20" s="108"/>
      <c r="FXB20" s="109"/>
      <c r="FXC20" s="105"/>
      <c r="FXD20" s="110"/>
      <c r="FXE20" s="106"/>
      <c r="FXF20" s="110"/>
      <c r="FXG20" s="105"/>
      <c r="FXH20" s="105"/>
      <c r="FXS20" s="97"/>
      <c r="FXY20" s="100"/>
      <c r="FYC20" s="97"/>
      <c r="FYP20" s="97"/>
      <c r="FZU20" s="108"/>
      <c r="FZV20" s="109"/>
      <c r="FZW20" s="105"/>
      <c r="FZX20" s="110"/>
      <c r="FZY20" s="106"/>
      <c r="FZZ20" s="110"/>
      <c r="GAA20" s="105"/>
      <c r="GAB20" s="105"/>
      <c r="GAM20" s="97"/>
      <c r="GAS20" s="100"/>
      <c r="GAW20" s="97"/>
      <c r="GBJ20" s="97"/>
      <c r="GCO20" s="108"/>
      <c r="GCP20" s="109"/>
      <c r="GCQ20" s="105"/>
      <c r="GCR20" s="110"/>
      <c r="GCS20" s="106"/>
      <c r="GCT20" s="110"/>
      <c r="GCU20" s="105"/>
      <c r="GCV20" s="105"/>
      <c r="GDG20" s="97"/>
      <c r="GDM20" s="100"/>
      <c r="GDQ20" s="97"/>
      <c r="GED20" s="97"/>
      <c r="GFI20" s="108"/>
      <c r="GFJ20" s="109"/>
      <c r="GFK20" s="105"/>
      <c r="GFL20" s="110"/>
      <c r="GFM20" s="106"/>
      <c r="GFN20" s="110"/>
      <c r="GFO20" s="105"/>
      <c r="GFP20" s="105"/>
      <c r="GGA20" s="97"/>
      <c r="GGG20" s="100"/>
      <c r="GGK20" s="97"/>
      <c r="GGX20" s="97"/>
      <c r="GIC20" s="108"/>
      <c r="GID20" s="109"/>
      <c r="GIE20" s="105"/>
      <c r="GIF20" s="110"/>
      <c r="GIG20" s="106"/>
      <c r="GIH20" s="110"/>
      <c r="GII20" s="105"/>
      <c r="GIJ20" s="105"/>
      <c r="GIU20" s="97"/>
      <c r="GJA20" s="100"/>
      <c r="GJE20" s="97"/>
      <c r="GJR20" s="97"/>
      <c r="GKW20" s="108"/>
      <c r="GKX20" s="109"/>
      <c r="GKY20" s="105"/>
      <c r="GKZ20" s="110"/>
      <c r="GLA20" s="106"/>
      <c r="GLB20" s="110"/>
      <c r="GLC20" s="105"/>
      <c r="GLD20" s="105"/>
      <c r="GLO20" s="97"/>
      <c r="GLU20" s="100"/>
      <c r="GLY20" s="97"/>
      <c r="GML20" s="97"/>
      <c r="GNQ20" s="108"/>
      <c r="GNR20" s="109"/>
      <c r="GNS20" s="105"/>
      <c r="GNT20" s="110"/>
      <c r="GNU20" s="106"/>
      <c r="GNV20" s="110"/>
      <c r="GNW20" s="105"/>
      <c r="GNX20" s="105"/>
      <c r="GOI20" s="97"/>
      <c r="GOO20" s="100"/>
      <c r="GOS20" s="97"/>
      <c r="GPF20" s="97"/>
      <c r="GQK20" s="108"/>
      <c r="GQL20" s="109"/>
      <c r="GQM20" s="105"/>
      <c r="GQN20" s="110"/>
      <c r="GQO20" s="106"/>
      <c r="GQP20" s="110"/>
      <c r="GQQ20" s="105"/>
      <c r="GQR20" s="105"/>
      <c r="GRC20" s="97"/>
      <c r="GRI20" s="100"/>
      <c r="GRM20" s="97"/>
      <c r="GRZ20" s="97"/>
      <c r="GTE20" s="108"/>
      <c r="GTF20" s="109"/>
      <c r="GTG20" s="105"/>
      <c r="GTH20" s="110"/>
      <c r="GTI20" s="106"/>
      <c r="GTJ20" s="110"/>
      <c r="GTK20" s="105"/>
      <c r="GTL20" s="105"/>
      <c r="GTW20" s="97"/>
      <c r="GUC20" s="100"/>
      <c r="GUG20" s="97"/>
      <c r="GUT20" s="97"/>
      <c r="GVY20" s="108"/>
      <c r="GVZ20" s="109"/>
      <c r="GWA20" s="105"/>
      <c r="GWB20" s="110"/>
      <c r="GWC20" s="106"/>
      <c r="GWD20" s="110"/>
      <c r="GWE20" s="105"/>
      <c r="GWF20" s="105"/>
      <c r="GWQ20" s="97"/>
      <c r="GWW20" s="100"/>
      <c r="GXA20" s="97"/>
      <c r="GXN20" s="97"/>
      <c r="GYS20" s="108"/>
      <c r="GYT20" s="109"/>
      <c r="GYU20" s="105"/>
      <c r="GYV20" s="110"/>
      <c r="GYW20" s="106"/>
      <c r="GYX20" s="110"/>
      <c r="GYY20" s="105"/>
      <c r="GYZ20" s="105"/>
      <c r="GZK20" s="97"/>
      <c r="GZQ20" s="100"/>
      <c r="GZU20" s="97"/>
      <c r="HAH20" s="97"/>
      <c r="HBM20" s="108"/>
      <c r="HBN20" s="109"/>
      <c r="HBO20" s="105"/>
      <c r="HBP20" s="110"/>
      <c r="HBQ20" s="106"/>
      <c r="HBR20" s="110"/>
      <c r="HBS20" s="105"/>
      <c r="HBT20" s="105"/>
      <c r="HCE20" s="97"/>
      <c r="HCK20" s="100"/>
      <c r="HCO20" s="97"/>
      <c r="HDB20" s="97"/>
      <c r="HEG20" s="108"/>
      <c r="HEH20" s="109"/>
      <c r="HEI20" s="105"/>
      <c r="HEJ20" s="110"/>
      <c r="HEK20" s="106"/>
      <c r="HEL20" s="110"/>
      <c r="HEM20" s="105"/>
      <c r="HEN20" s="105"/>
      <c r="HEY20" s="97"/>
      <c r="HFE20" s="100"/>
      <c r="HFI20" s="97"/>
      <c r="HFV20" s="97"/>
      <c r="HHA20" s="108"/>
      <c r="HHB20" s="109"/>
      <c r="HHC20" s="105"/>
      <c r="HHD20" s="110"/>
      <c r="HHE20" s="106"/>
      <c r="HHF20" s="110"/>
      <c r="HHG20" s="105"/>
      <c r="HHH20" s="105"/>
      <c r="HHS20" s="97"/>
      <c r="HHY20" s="100"/>
      <c r="HIC20" s="97"/>
      <c r="HIP20" s="97"/>
      <c r="HJU20" s="108"/>
      <c r="HJV20" s="109"/>
      <c r="HJW20" s="105"/>
      <c r="HJX20" s="110"/>
      <c r="HJY20" s="106"/>
      <c r="HJZ20" s="110"/>
      <c r="HKA20" s="105"/>
      <c r="HKB20" s="105"/>
      <c r="HKM20" s="97"/>
      <c r="HKS20" s="100"/>
      <c r="HKW20" s="97"/>
      <c r="HLJ20" s="97"/>
      <c r="HMO20" s="108"/>
      <c r="HMP20" s="109"/>
      <c r="HMQ20" s="105"/>
      <c r="HMR20" s="110"/>
      <c r="HMS20" s="106"/>
      <c r="HMT20" s="110"/>
      <c r="HMU20" s="105"/>
      <c r="HMV20" s="105"/>
      <c r="HNG20" s="97"/>
      <c r="HNM20" s="100"/>
      <c r="HNQ20" s="97"/>
      <c r="HOD20" s="97"/>
      <c r="HPI20" s="108"/>
      <c r="HPJ20" s="109"/>
      <c r="HPK20" s="105"/>
      <c r="HPL20" s="110"/>
      <c r="HPM20" s="106"/>
      <c r="HPN20" s="110"/>
      <c r="HPO20" s="105"/>
      <c r="HPP20" s="105"/>
      <c r="HQA20" s="97"/>
      <c r="HQG20" s="100"/>
      <c r="HQK20" s="97"/>
      <c r="HQX20" s="97"/>
      <c r="HSC20" s="108"/>
      <c r="HSD20" s="109"/>
      <c r="HSE20" s="105"/>
      <c r="HSF20" s="110"/>
      <c r="HSG20" s="106"/>
      <c r="HSH20" s="110"/>
      <c r="HSI20" s="105"/>
      <c r="HSJ20" s="105"/>
      <c r="HSU20" s="97"/>
      <c r="HTA20" s="100"/>
      <c r="HTE20" s="97"/>
      <c r="HTR20" s="97"/>
      <c r="HUW20" s="108"/>
      <c r="HUX20" s="109"/>
      <c r="HUY20" s="105"/>
      <c r="HUZ20" s="110"/>
      <c r="HVA20" s="106"/>
      <c r="HVB20" s="110"/>
      <c r="HVC20" s="105"/>
      <c r="HVD20" s="105"/>
      <c r="HVO20" s="97"/>
      <c r="HVU20" s="100"/>
      <c r="HVY20" s="97"/>
      <c r="HWL20" s="97"/>
      <c r="HXQ20" s="108"/>
      <c r="HXR20" s="109"/>
      <c r="HXS20" s="105"/>
      <c r="HXT20" s="110"/>
      <c r="HXU20" s="106"/>
      <c r="HXV20" s="110"/>
      <c r="HXW20" s="105"/>
      <c r="HXX20" s="105"/>
      <c r="HYI20" s="97"/>
      <c r="HYO20" s="100"/>
      <c r="HYS20" s="97"/>
      <c r="HZF20" s="97"/>
      <c r="IAK20" s="108"/>
      <c r="IAL20" s="109"/>
      <c r="IAM20" s="105"/>
      <c r="IAN20" s="110"/>
      <c r="IAO20" s="106"/>
      <c r="IAP20" s="110"/>
      <c r="IAQ20" s="105"/>
      <c r="IAR20" s="105"/>
      <c r="IBC20" s="97"/>
      <c r="IBI20" s="100"/>
      <c r="IBM20" s="97"/>
      <c r="IBZ20" s="97"/>
      <c r="IDE20" s="108"/>
      <c r="IDF20" s="109"/>
      <c r="IDG20" s="105"/>
      <c r="IDH20" s="110"/>
      <c r="IDI20" s="106"/>
      <c r="IDJ20" s="110"/>
      <c r="IDK20" s="105"/>
      <c r="IDL20" s="105"/>
      <c r="IDW20" s="97"/>
      <c r="IEC20" s="100"/>
      <c r="IEG20" s="97"/>
      <c r="IET20" s="97"/>
      <c r="IFY20" s="108"/>
      <c r="IFZ20" s="109"/>
      <c r="IGA20" s="105"/>
      <c r="IGB20" s="110"/>
      <c r="IGC20" s="106"/>
      <c r="IGD20" s="110"/>
      <c r="IGE20" s="105"/>
      <c r="IGF20" s="105"/>
      <c r="IGQ20" s="97"/>
      <c r="IGW20" s="100"/>
      <c r="IHA20" s="97"/>
      <c r="IHN20" s="97"/>
      <c r="IIS20" s="108"/>
      <c r="IIT20" s="109"/>
      <c r="IIU20" s="105"/>
      <c r="IIV20" s="110"/>
      <c r="IIW20" s="106"/>
      <c r="IIX20" s="110"/>
      <c r="IIY20" s="105"/>
      <c r="IIZ20" s="105"/>
      <c r="IJK20" s="97"/>
      <c r="IJQ20" s="100"/>
      <c r="IJU20" s="97"/>
      <c r="IKH20" s="97"/>
      <c r="ILM20" s="108"/>
      <c r="ILN20" s="109"/>
      <c r="ILO20" s="105"/>
      <c r="ILP20" s="110"/>
      <c r="ILQ20" s="106"/>
      <c r="ILR20" s="110"/>
      <c r="ILS20" s="105"/>
      <c r="ILT20" s="105"/>
      <c r="IME20" s="97"/>
      <c r="IMK20" s="100"/>
      <c r="IMO20" s="97"/>
      <c r="INB20" s="97"/>
      <c r="IOG20" s="108"/>
      <c r="IOH20" s="109"/>
      <c r="IOI20" s="105"/>
      <c r="IOJ20" s="110"/>
      <c r="IOK20" s="106"/>
      <c r="IOL20" s="110"/>
      <c r="IOM20" s="105"/>
      <c r="ION20" s="105"/>
      <c r="IOY20" s="97"/>
      <c r="IPE20" s="100"/>
      <c r="IPI20" s="97"/>
      <c r="IPV20" s="97"/>
      <c r="IRA20" s="108"/>
      <c r="IRB20" s="109"/>
      <c r="IRC20" s="105"/>
      <c r="IRD20" s="110"/>
      <c r="IRE20" s="106"/>
      <c r="IRF20" s="110"/>
      <c r="IRG20" s="105"/>
      <c r="IRH20" s="105"/>
      <c r="IRS20" s="97"/>
      <c r="IRY20" s="100"/>
      <c r="ISC20" s="97"/>
      <c r="ISP20" s="97"/>
      <c r="ITU20" s="108"/>
      <c r="ITV20" s="109"/>
      <c r="ITW20" s="105"/>
      <c r="ITX20" s="110"/>
      <c r="ITY20" s="106"/>
      <c r="ITZ20" s="110"/>
      <c r="IUA20" s="105"/>
      <c r="IUB20" s="105"/>
      <c r="IUM20" s="97"/>
      <c r="IUS20" s="100"/>
      <c r="IUW20" s="97"/>
      <c r="IVJ20" s="97"/>
      <c r="IWO20" s="108"/>
      <c r="IWP20" s="109"/>
      <c r="IWQ20" s="105"/>
      <c r="IWR20" s="110"/>
      <c r="IWS20" s="106"/>
      <c r="IWT20" s="110"/>
      <c r="IWU20" s="105"/>
      <c r="IWV20" s="105"/>
      <c r="IXG20" s="97"/>
      <c r="IXM20" s="100"/>
      <c r="IXQ20" s="97"/>
      <c r="IYD20" s="97"/>
      <c r="IZI20" s="108"/>
      <c r="IZJ20" s="109"/>
      <c r="IZK20" s="105"/>
      <c r="IZL20" s="110"/>
      <c r="IZM20" s="106"/>
      <c r="IZN20" s="110"/>
      <c r="IZO20" s="105"/>
      <c r="IZP20" s="105"/>
      <c r="JAA20" s="97"/>
      <c r="JAG20" s="100"/>
      <c r="JAK20" s="97"/>
      <c r="JAX20" s="97"/>
      <c r="JCC20" s="108"/>
      <c r="JCD20" s="109"/>
      <c r="JCE20" s="105"/>
      <c r="JCF20" s="110"/>
      <c r="JCG20" s="106"/>
      <c r="JCH20" s="110"/>
      <c r="JCI20" s="105"/>
      <c r="JCJ20" s="105"/>
      <c r="JCU20" s="97"/>
      <c r="JDA20" s="100"/>
      <c r="JDE20" s="97"/>
      <c r="JDR20" s="97"/>
      <c r="JEW20" s="108"/>
      <c r="JEX20" s="109"/>
      <c r="JEY20" s="105"/>
      <c r="JEZ20" s="110"/>
      <c r="JFA20" s="106"/>
      <c r="JFB20" s="110"/>
      <c r="JFC20" s="105"/>
      <c r="JFD20" s="105"/>
      <c r="JFO20" s="97"/>
      <c r="JFU20" s="100"/>
      <c r="JFY20" s="97"/>
      <c r="JGL20" s="97"/>
      <c r="JHQ20" s="108"/>
      <c r="JHR20" s="109"/>
      <c r="JHS20" s="105"/>
      <c r="JHT20" s="110"/>
      <c r="JHU20" s="106"/>
      <c r="JHV20" s="110"/>
      <c r="JHW20" s="105"/>
      <c r="JHX20" s="105"/>
      <c r="JII20" s="97"/>
      <c r="JIO20" s="100"/>
      <c r="JIS20" s="97"/>
      <c r="JJF20" s="97"/>
      <c r="JKK20" s="108"/>
      <c r="JKL20" s="109"/>
      <c r="JKM20" s="105"/>
      <c r="JKN20" s="110"/>
      <c r="JKO20" s="106"/>
      <c r="JKP20" s="110"/>
      <c r="JKQ20" s="105"/>
      <c r="JKR20" s="105"/>
      <c r="JLC20" s="97"/>
      <c r="JLI20" s="100"/>
      <c r="JLM20" s="97"/>
      <c r="JLZ20" s="97"/>
      <c r="JNE20" s="108"/>
      <c r="JNF20" s="109"/>
      <c r="JNG20" s="105"/>
      <c r="JNH20" s="110"/>
      <c r="JNI20" s="106"/>
      <c r="JNJ20" s="110"/>
      <c r="JNK20" s="105"/>
      <c r="JNL20" s="105"/>
      <c r="JNW20" s="97"/>
      <c r="JOC20" s="100"/>
      <c r="JOG20" s="97"/>
      <c r="JOT20" s="97"/>
      <c r="JPY20" s="108"/>
      <c r="JPZ20" s="109"/>
      <c r="JQA20" s="105"/>
      <c r="JQB20" s="110"/>
      <c r="JQC20" s="106"/>
      <c r="JQD20" s="110"/>
      <c r="JQE20" s="105"/>
      <c r="JQF20" s="105"/>
      <c r="JQQ20" s="97"/>
      <c r="JQW20" s="100"/>
      <c r="JRA20" s="97"/>
      <c r="JRN20" s="97"/>
      <c r="JSS20" s="108"/>
      <c r="JST20" s="109" t="str">
        <f t="shared" si="112"/>
        <v>Mexico</v>
      </c>
      <c r="JSU20" s="105"/>
      <c r="JSV20" s="110">
        <f>'All Players'!J16</f>
        <v>0</v>
      </c>
      <c r="JSW20" s="106" t="s">
        <v>2</v>
      </c>
      <c r="JSX20" s="110">
        <f>'All Players'!L16</f>
        <v>0</v>
      </c>
      <c r="JSY20" s="105"/>
      <c r="JSZ20" s="109" t="str">
        <f t="shared" si="113"/>
        <v>Germany</v>
      </c>
      <c r="JTC20" s="96">
        <f t="shared" si="115"/>
        <v>3</v>
      </c>
      <c r="JTD20" s="96" t="str">
        <f>'Dummy Table1'!JST19</f>
        <v>Sweden</v>
      </c>
      <c r="JTE20" s="96">
        <f t="shared" si="116"/>
        <v>0</v>
      </c>
      <c r="JTF20" s="96">
        <f t="shared" si="117"/>
        <v>3</v>
      </c>
      <c r="JTG20" s="96">
        <f t="shared" si="118"/>
        <v>0</v>
      </c>
      <c r="JTH20" s="96">
        <f t="shared" si="119"/>
        <v>0</v>
      </c>
      <c r="JTI20" s="96">
        <f t="shared" si="120"/>
        <v>0</v>
      </c>
      <c r="JTJ20" s="96">
        <f t="shared" si="121"/>
        <v>100</v>
      </c>
      <c r="JTK20" s="97">
        <f t="shared" si="122"/>
        <v>3</v>
      </c>
      <c r="JTL20" s="96">
        <v>17</v>
      </c>
      <c r="JTM20" s="96">
        <f t="shared" si="123"/>
        <v>1</v>
      </c>
      <c r="JTN20" s="96">
        <f t="shared" si="124"/>
        <v>0</v>
      </c>
      <c r="JTO20" s="96">
        <f t="shared" si="125"/>
        <v>0</v>
      </c>
      <c r="JTP20" s="96">
        <f t="shared" si="126"/>
        <v>2</v>
      </c>
      <c r="JTQ20" s="100">
        <f t="shared" ref="JTQ20" si="157">IF(SUM(JUI18:JUK21)=0,IF(COUNTIF(JUL18:JUL21,0)&gt;1,3,JUL20+1),IF(AND(JTZ19=3,JTZ20=3,JUA18=0,JUA19&lt;&gt;0,JUA20&lt;&gt;0),2,IF(OR(JTZ20=5,JTZ20=4),3,IF(JTZ20=6,4,IF(AND(JTZ19=4,JTZ18=1,JUA20&lt;&gt;""),2,IF(AND(JUK20=0,JUK19=1,JUK18=1,JUA20&lt;&gt;""),1,JTZ20))))))</f>
        <v>3</v>
      </c>
      <c r="JTR20" s="96" t="str">
        <f t="shared" ref="JTR20" si="158">VLOOKUP(3,JTC$18:JTD$21,2,FALSE)</f>
        <v>Sweden</v>
      </c>
      <c r="JTS20" s="96">
        <f t="shared" si="129"/>
        <v>0</v>
      </c>
      <c r="JTT20" s="96">
        <f t="shared" si="130"/>
        <v>100</v>
      </c>
      <c r="JTU20" s="97">
        <f t="shared" si="131"/>
        <v>3</v>
      </c>
      <c r="JTV20" s="96">
        <f t="shared" si="132"/>
        <v>3</v>
      </c>
      <c r="JTW20" s="96">
        <f t="shared" si="133"/>
        <v>0</v>
      </c>
      <c r="JTX20" s="96">
        <f t="shared" si="134"/>
        <v>0</v>
      </c>
      <c r="JTY20" s="96">
        <f t="shared" si="135"/>
        <v>17</v>
      </c>
      <c r="JTZ20" s="96">
        <f t="shared" si="136"/>
        <v>3</v>
      </c>
      <c r="JUA20" s="96" t="str">
        <f t="shared" ref="JUA20" si="159">IF(OR(AND(JTU19=JTU20,JTT19=JTT20,JTS19=JTS20),AND(JTU21=JTU20,JTU20=JTU19,JTT21=JTT20,JTT20=JTT19,JTS21=JTS20,JTS20=JTS19)),JTR20,0)</f>
        <v>Sweden</v>
      </c>
      <c r="JUB20" s="96">
        <f t="shared" si="138"/>
        <v>0</v>
      </c>
      <c r="JUC20" s="96">
        <f t="shared" si="139"/>
        <v>3</v>
      </c>
      <c r="JUD20" s="96">
        <f t="shared" si="140"/>
        <v>0</v>
      </c>
      <c r="JUE20" s="96">
        <f t="shared" si="141"/>
        <v>0</v>
      </c>
      <c r="JUF20" s="96">
        <f t="shared" si="142"/>
        <v>0</v>
      </c>
      <c r="JUG20" s="96">
        <f t="shared" si="143"/>
        <v>100</v>
      </c>
      <c r="JUH20" s="97">
        <f t="shared" si="144"/>
        <v>3</v>
      </c>
      <c r="JUI20" s="96">
        <f t="shared" si="145"/>
        <v>0</v>
      </c>
      <c r="JUJ20" s="96">
        <f t="shared" si="146"/>
        <v>0</v>
      </c>
      <c r="JUK20" s="96">
        <f t="shared" si="147"/>
        <v>0</v>
      </c>
      <c r="JUL20" s="96">
        <f t="shared" si="148"/>
        <v>0</v>
      </c>
      <c r="JUM20" s="96">
        <v>0</v>
      </c>
      <c r="JUN20" s="96">
        <f t="shared" si="155"/>
        <v>1</v>
      </c>
      <c r="JUO20" s="96">
        <f t="shared" si="156"/>
        <v>3</v>
      </c>
      <c r="JUP20" s="96" t="str">
        <f t="shared" si="151"/>
        <v>Sweden</v>
      </c>
      <c r="JUQ20" s="96">
        <v>17</v>
      </c>
      <c r="JUR20" s="96" t="str">
        <f>IF(AND('Dummy Table1'!JSV30&lt;&gt;"",'Dummy Table1'!JSX30&lt;&gt;""),IF('Dummy Table1'!JSV30&gt;'Dummy Table1'!JSX30,'Dummy Table1'!JST30,""),"")</f>
        <v/>
      </c>
      <c r="JUS20" s="96" t="str">
        <f>IF(AND('Dummy Table1'!JSV30&lt;&gt;"",'Dummy Table1'!JSX30&lt;&gt;""),IF('Dummy Table1'!JSV30='Dummy Table1'!JSX30,'Dummy Table1'!JST30,""),"")</f>
        <v>Algeria</v>
      </c>
      <c r="JUT20" s="96" t="str">
        <f>IF(AND('Dummy Table1'!JSV30&lt;&gt;"",'Dummy Table1'!JSX30&lt;&gt;""),IF('Dummy Table1'!JSV30&gt;'Dummy Table1'!JSX30,'Dummy Table1'!JSZ30,""),"")</f>
        <v/>
      </c>
      <c r="JUU20" s="96">
        <f>IF(AND('Dummy Table1'!JSV30&lt;&gt;"",'Dummy Table1'!JSX30&lt;&gt;""),'Dummy Table1'!JSV30,0)</f>
        <v>0</v>
      </c>
      <c r="JUV20" s="96" t="str">
        <f>IF(AND('Dummy Table1'!JSV30&lt;&gt;"",'Dummy Table1'!JSX30&lt;&gt;""),IF('Dummy Table1'!JSV30&lt;'Dummy Table1'!JSX30,'Dummy Table1'!JSZ30,""),"")</f>
        <v/>
      </c>
      <c r="JUW20" s="96" t="str">
        <f>IF(AND('Dummy Table1'!JSV30&lt;&gt;"",'Dummy Table1'!JSX30&lt;&gt;""),IF('Dummy Table1'!JSV30='Dummy Table1'!JSX30,'Dummy Table1'!JSZ30,""),"")</f>
        <v>Portugal</v>
      </c>
      <c r="JUX20" s="96" t="str">
        <f>IF(AND('Dummy Table1'!JSV30&lt;&gt;"",'Dummy Table1'!JSX30&lt;&gt;""),IF('Dummy Table1'!JSV30&lt;'Dummy Table1'!JSX30,'Dummy Table1'!JST30,""),"")</f>
        <v/>
      </c>
      <c r="JUY20" s="96">
        <f>IF(AND('Dummy Table1'!JSV30&lt;&gt;"",'Dummy Table1'!JSX30&lt;&gt;""),'Dummy Table1'!JSX30,0)</f>
        <v>0</v>
      </c>
      <c r="JUZ20" s="96">
        <v>1</v>
      </c>
      <c r="JVA20" s="96" t="str">
        <f t="shared" si="43"/>
        <v/>
      </c>
      <c r="JVB20" s="96" t="str">
        <f t="shared" si="44"/>
        <v>Algeria</v>
      </c>
      <c r="JVC20" s="96" t="str">
        <f t="shared" si="45"/>
        <v/>
      </c>
      <c r="JVD20" s="96" t="str">
        <f t="shared" si="46"/>
        <v/>
      </c>
      <c r="JVE20" s="96" t="str">
        <f t="shared" si="47"/>
        <v>Portugal</v>
      </c>
      <c r="JVF20" s="96" t="str">
        <f t="shared" si="48"/>
        <v/>
      </c>
      <c r="JVG20" s="96">
        <v>18</v>
      </c>
      <c r="JVH20" s="96" t="str">
        <f>'Dummy Table1'!JST31</f>
        <v>Argentina</v>
      </c>
      <c r="JVI20" s="96">
        <f>IF(AND('Dummy Table1'!JSV31&lt;&gt;"",'Dummy Table1'!JSX31&lt;&gt;""),'Dummy Table1'!JSV31,"")</f>
        <v>0</v>
      </c>
      <c r="JVJ20" s="96">
        <f>IF(AND('Dummy Table1'!JSX31&lt;&gt;"",'Dummy Table1'!JSV31&lt;&gt;""),'Dummy Table1'!JSX31,"")</f>
        <v>0</v>
      </c>
      <c r="JVK20" s="96" t="str">
        <f>'Dummy Table1'!JSZ31</f>
        <v>Honduras</v>
      </c>
    </row>
    <row r="21" spans="1:1016 1027:2045 2058:3066 3097:4074 4105:5120 5131:6139 6145:7157 7170:7343" x14ac:dyDescent="0.2">
      <c r="A21" s="108"/>
      <c r="B21" s="109" t="str">
        <f>'All Players'!H17</f>
        <v>Nigeria</v>
      </c>
      <c r="C21" s="105"/>
      <c r="D21" s="110" t="str">
        <f>IF('All Players'!W17&lt;&gt;"",'All Players'!W17,"")</f>
        <v/>
      </c>
      <c r="E21" s="106" t="s">
        <v>2</v>
      </c>
      <c r="F21" s="110" t="str">
        <f>IF('All Players'!Y17&lt;&gt;"",'All Players'!Y17,"")</f>
        <v/>
      </c>
      <c r="G21" s="105"/>
      <c r="H21" s="105" t="str">
        <f>'All Players'!N17</f>
        <v>Japan</v>
      </c>
      <c r="K21" s="96">
        <f>U21+V21+W21+X21</f>
        <v>4</v>
      </c>
      <c r="L21" s="96" t="str">
        <f>'Dummy Table1'!H19</f>
        <v>Colombia</v>
      </c>
      <c r="M21" s="96">
        <f>SUMIF(AZ$4:AZ$60,L21,BH$4:BH$60)+SUMIF(BD$4:BD$60,L21,BH$4:BH$60)</f>
        <v>0</v>
      </c>
      <c r="N21" s="96">
        <f>SUMIF(BA$4:BA$60,L21,BH$4:BH$60)+SUMIF(BE$4:BE$60,L21,BH$4:BH$60)</f>
        <v>0</v>
      </c>
      <c r="O21" s="96">
        <f>SUMIF(BB$4:BB$60,L21,BH$4:BH$60)+SUMIF(BF$4:BF$60,L21,BH$4:BH$60)</f>
        <v>0</v>
      </c>
      <c r="P21" s="96">
        <f>SUMIF($BP$3:$BP$60,L21,$BQ$3:$BQ$60)+SUMIF($BS$3:$BS$60,L21,$BR$3:$BR$60)</f>
        <v>0</v>
      </c>
      <c r="Q21" s="96">
        <f>SUMIF($BS$3:$BS$60,L21,$BQ$3:$BQ$60)+SUMIF($BP$3:$BP$60,L21,$BR$3:$BR$60)</f>
        <v>0</v>
      </c>
      <c r="R21" s="96">
        <f>P21-Q21+100</f>
        <v>100</v>
      </c>
      <c r="S21" s="97">
        <f>M21*3+N21</f>
        <v>0</v>
      </c>
      <c r="T21" s="96">
        <v>28</v>
      </c>
      <c r="U21" s="96">
        <f>RANK(S21,S$18:S$21)</f>
        <v>1</v>
      </c>
      <c r="V21" s="96">
        <f>SUMPRODUCT((S$18:S$21=S21)*(R$18:R$21&gt;R21))</f>
        <v>0</v>
      </c>
      <c r="W21" s="96">
        <f>SUMPRODUCT((S$18:S$21=S21)*(R$18:R$21=R21)*(P$18:P$21&gt;P21))</f>
        <v>0</v>
      </c>
      <c r="X21" s="96">
        <f>SUMPRODUCT((S$18:S$21=S21)*(R$18:R$21=R21)*(P$18:P$21=P21)*(T$18:T$21&lt;T21))</f>
        <v>3</v>
      </c>
      <c r="Y21" s="100">
        <f>IF(SUM(AQ18:AS21)=0,IF(COUNTIF(AT18:AT21,0)&gt;1,4,AT21+1),IF(AH21=AH20,IF(AH21=3,4,AH21),IF(AH21=5,3,IF(AH21=6,4,AH21))))</f>
        <v>4</v>
      </c>
      <c r="Z21" s="96" t="str">
        <f>VLOOKUP(4,K$18:L$21,2,FALSE)</f>
        <v>Colombia</v>
      </c>
      <c r="AA21" s="96">
        <f>SUMIF(L$4:L$60,Z21,P$4:P$60)</f>
        <v>0</v>
      </c>
      <c r="AB21" s="96">
        <f>SUMIF(L$4:L$60,Z21,R$4:R$60)</f>
        <v>100</v>
      </c>
      <c r="AC21" s="97">
        <f>SUMIF($L$4:$L$60,$Z21,S$4:S$60)</f>
        <v>0</v>
      </c>
      <c r="AD21" s="96">
        <f>SUMIF($L$4:$L$60,$Z21,K$4:K$60)</f>
        <v>4</v>
      </c>
      <c r="AE21" s="96">
        <f t="shared" si="114"/>
        <v>0</v>
      </c>
      <c r="AF21" s="96">
        <f t="shared" si="114"/>
        <v>0</v>
      </c>
      <c r="AG21" s="96">
        <f>SUMIF($L$4:$L$60,$Z21,T$4:T$60)</f>
        <v>28</v>
      </c>
      <c r="AH21" s="96">
        <f>IF(AI21=0,AD21,AD21+AQ21+AR21+AS21)</f>
        <v>4</v>
      </c>
      <c r="AI21" s="96" t="str">
        <f>IF(AND(AC20=AC21,AC20=AC19,AB20=AB21,AB20=AB19,AA20=AA21,AA20=AA19),Z21,0)</f>
        <v>Colombia</v>
      </c>
      <c r="AJ21" s="96">
        <f>SUMIF($BI$4:$BI$60,$AI21,$BH$4:$BH$60)+SUMIF($BL$4:$BL$60,$AI21,$BH$4:$BH$60)</f>
        <v>0</v>
      </c>
      <c r="AK21" s="96">
        <f>SUMIF($BJ$4:$BJ$60,$AI21,$BH$4:$BH$60)+SUMIF($BM$4:$BM$60,$AI21,$BH$4:$BH$60)</f>
        <v>0</v>
      </c>
      <c r="AL21" s="96">
        <f>SUMIF($BK$4:$BK$60,$AI21,$BH$4:$BH$60)+SUMIF($BN$4:$BN$60,$AI21,$BH$4:$BH$60)</f>
        <v>0</v>
      </c>
      <c r="AM21" s="96">
        <f>SUMIF(BI$4:BI$60,AI21,BC$4:BC$60)+SUMIF(BL$4:BL$60,AI21,BG$4:BG$60)+SUMIF(BJ$4:BJ$60,AI21,BC$4:BC$60)+SUMIF(BM$4:BM$60,AI21,BG$4:BG$60)</f>
        <v>0</v>
      </c>
      <c r="AN21" s="96">
        <f>SUMIF(BK$4:BK$60,AI21,BC$4:BC$60)+SUMIF(BN$4:BN$60,AI21,BG$4:BG$60)+SUMIF(BJ$4:BJ$60,AI21,BC$4:BC$60)+SUMIF(BM$4:BM$60,AI21,BG$4:BG$60)</f>
        <v>0</v>
      </c>
      <c r="AO21" s="96">
        <f>AM21-AN21+100</f>
        <v>100</v>
      </c>
      <c r="AP21" s="97">
        <f>IF(AI21&lt;&gt;0,AJ21*3+AK21,"")</f>
        <v>0</v>
      </c>
      <c r="AQ21" s="96">
        <f>IF(AI21&lt;&gt;0,RANK(AP21,AP$18:AP$21)-1,5)</f>
        <v>0</v>
      </c>
      <c r="AR21" s="96">
        <f>IF(AI21&lt;&gt;0,SUMPRODUCT((AP$18:AP$21=AP21)*(AO$18:AO$21&gt;AO21)),5)</f>
        <v>0</v>
      </c>
      <c r="AS21" s="96">
        <f>IF(AI21&lt;&gt;0,SUMPRODUCT((AP$18:AP$21=AP21)*(AO$18:AO$21=AO21)*(AM$18:AM$21&gt;AM21)),5)</f>
        <v>0</v>
      </c>
      <c r="AT21" s="96">
        <f>IF(AI21&lt;&gt;0,SUMPRODUCT(($AP18:$AP21=AP21)*($AO18:$AO21=AO21)*($AM18:$AM21=AM21)*($AU18:$AU21&lt;AU21)),5)</f>
        <v>0</v>
      </c>
      <c r="AU21" s="96">
        <v>0</v>
      </c>
      <c r="AV21" s="96">
        <f>IF(AI21&lt;&gt;0,IF(SUM(AQ21:AS21)=SUM(AQ20:AS20),1,0),0)</f>
        <v>1</v>
      </c>
      <c r="AW21" s="96">
        <f>IF(AX21&lt;&gt;0,AW20+1,AW20)</f>
        <v>4</v>
      </c>
      <c r="AX21" s="96" t="str">
        <f>IF(AV21=1,AI21,0)</f>
        <v>Colombia</v>
      </c>
      <c r="AY21" s="96">
        <v>18</v>
      </c>
      <c r="AZ21" s="96" t="str">
        <f>IF(AND('Dummy Table1'!D31&lt;&gt;"",'Dummy Table1'!F31&lt;&gt;""),IF('Dummy Table1'!D31&gt;'Dummy Table1'!F31,'Dummy Table1'!B31,""),"")</f>
        <v/>
      </c>
      <c r="BA21" s="96" t="str">
        <f>IF(AND('Dummy Table1'!D31&lt;&gt;"",'Dummy Table1'!F31&lt;&gt;""),IF('Dummy Table1'!D31='Dummy Table1'!F31,'Dummy Table1'!B31,""),"")</f>
        <v/>
      </c>
      <c r="BB21" s="96" t="str">
        <f>IF(AND('Dummy Table1'!D31&lt;&gt;"",'Dummy Table1'!F31&lt;&gt;""),IF('Dummy Table1'!D31&gt;'Dummy Table1'!F31,'Dummy Table1'!H31,""),"")</f>
        <v/>
      </c>
      <c r="BC21" s="96">
        <f>IF(AND('Dummy Table1'!D31&lt;&gt;"",'Dummy Table1'!F31&lt;&gt;""),'Dummy Table1'!D31,0)</f>
        <v>0</v>
      </c>
      <c r="BD21" s="96" t="str">
        <f>IF(AND('Dummy Table1'!D31&lt;&gt;"",'Dummy Table1'!F31&lt;&gt;""),IF('Dummy Table1'!D31&lt;'Dummy Table1'!F31,'Dummy Table1'!H31,""),"")</f>
        <v/>
      </c>
      <c r="BE21" s="96" t="str">
        <f>IF(AND('Dummy Table1'!D31&lt;&gt;"",'Dummy Table1'!F31&lt;&gt;""),IF('Dummy Table1'!D31='Dummy Table1'!F31,'Dummy Table1'!H31,""),"")</f>
        <v/>
      </c>
      <c r="BF21" s="96" t="str">
        <f>IF(AND('Dummy Table1'!D31&lt;&gt;"",'Dummy Table1'!F31&lt;&gt;""),IF('Dummy Table1'!D31&lt;'Dummy Table1'!F31,'Dummy Table1'!B31,""),"")</f>
        <v/>
      </c>
      <c r="BG21" s="96">
        <f>IF(AND('Dummy Table1'!D31&lt;&gt;"",'Dummy Table1'!F31&lt;&gt;""),'Dummy Table1'!F31,0)</f>
        <v>0</v>
      </c>
      <c r="BH21" s="96">
        <v>1</v>
      </c>
      <c r="BI21" s="96" t="str">
        <f t="shared" si="1"/>
        <v/>
      </c>
      <c r="BJ21" s="96" t="str">
        <f t="shared" si="2"/>
        <v/>
      </c>
      <c r="BK21" s="96" t="str">
        <f t="shared" si="3"/>
        <v/>
      </c>
      <c r="BL21" s="96" t="str">
        <f t="shared" si="4"/>
        <v/>
      </c>
      <c r="BM21" s="96" t="str">
        <f t="shared" si="5"/>
        <v/>
      </c>
      <c r="BN21" s="96" t="str">
        <f t="shared" si="6"/>
        <v/>
      </c>
      <c r="BO21" s="96">
        <v>19</v>
      </c>
      <c r="BP21" s="96" t="str">
        <f>'Dummy Table1'!B32</f>
        <v>Germany</v>
      </c>
      <c r="BQ21" s="96" t="str">
        <f>IF(AND('Dummy Table1'!D32&lt;&gt;"",'Dummy Table1'!F32&lt;&gt;""),'Dummy Table1'!D32,"")</f>
        <v/>
      </c>
      <c r="BR21" s="96" t="str">
        <f>IF(AND('Dummy Table1'!F32&lt;&gt;"",'Dummy Table1'!D32&lt;&gt;""),'Dummy Table1'!F32,"")</f>
        <v/>
      </c>
      <c r="BS21" s="96" t="str">
        <f>'Dummy Table1'!H32</f>
        <v>Fiji</v>
      </c>
      <c r="BU21" s="108"/>
      <c r="BV21" s="109"/>
      <c r="BW21" s="105"/>
      <c r="BX21" s="110"/>
      <c r="BY21" s="106"/>
      <c r="BZ21" s="110"/>
      <c r="CA21" s="105"/>
      <c r="CB21" s="105"/>
      <c r="CM21" s="97"/>
      <c r="CS21" s="100"/>
      <c r="CW21" s="97"/>
      <c r="DJ21" s="97"/>
      <c r="EO21" s="108"/>
      <c r="EP21" s="109"/>
      <c r="EQ21" s="105"/>
      <c r="ER21" s="110"/>
      <c r="ES21" s="106"/>
      <c r="ET21" s="110"/>
      <c r="EU21" s="105"/>
      <c r="EV21" s="105"/>
      <c r="FG21" s="97"/>
      <c r="FM21" s="100"/>
      <c r="FQ21" s="97"/>
      <c r="GD21" s="97"/>
      <c r="HI21" s="108"/>
      <c r="HJ21" s="109"/>
      <c r="HK21" s="105"/>
      <c r="HL21" s="110"/>
      <c r="HM21" s="106"/>
      <c r="HN21" s="110"/>
      <c r="HO21" s="105"/>
      <c r="HP21" s="105"/>
      <c r="IA21" s="97"/>
      <c r="IG21" s="100"/>
      <c r="IK21" s="97"/>
      <c r="IX21" s="97"/>
      <c r="KC21" s="108"/>
      <c r="KD21" s="109"/>
      <c r="KE21" s="105"/>
      <c r="KF21" s="110"/>
      <c r="KG21" s="106"/>
      <c r="KH21" s="110"/>
      <c r="KI21" s="105"/>
      <c r="KJ21" s="105"/>
      <c r="KU21" s="97"/>
      <c r="LA21" s="100"/>
      <c r="LE21" s="97"/>
      <c r="LR21" s="97"/>
      <c r="MW21" s="108"/>
      <c r="MX21" s="109"/>
      <c r="MY21" s="105"/>
      <c r="MZ21" s="110"/>
      <c r="NA21" s="106"/>
      <c r="NB21" s="110"/>
      <c r="NC21" s="105"/>
      <c r="ND21" s="105"/>
      <c r="NO21" s="97"/>
      <c r="NU21" s="100"/>
      <c r="NY21" s="97"/>
      <c r="OL21" s="97"/>
      <c r="PQ21" s="108"/>
      <c r="PR21" s="109"/>
      <c r="PS21" s="105"/>
      <c r="PT21" s="110"/>
      <c r="PU21" s="106"/>
      <c r="PV21" s="110"/>
      <c r="PW21" s="105"/>
      <c r="PX21" s="105"/>
      <c r="QI21" s="97"/>
      <c r="QO21" s="100"/>
      <c r="QS21" s="97"/>
      <c r="RF21" s="97"/>
      <c r="SK21" s="108"/>
      <c r="SL21" s="109"/>
      <c r="SM21" s="105"/>
      <c r="SN21" s="110"/>
      <c r="SO21" s="106"/>
      <c r="SP21" s="110"/>
      <c r="SQ21" s="105"/>
      <c r="SR21" s="105"/>
      <c r="TC21" s="97"/>
      <c r="TI21" s="100"/>
      <c r="TM21" s="97"/>
      <c r="TZ21" s="97"/>
      <c r="VE21" s="108"/>
      <c r="VF21" s="109"/>
      <c r="VG21" s="105"/>
      <c r="VH21" s="110"/>
      <c r="VI21" s="106"/>
      <c r="VJ21" s="110"/>
      <c r="VK21" s="105"/>
      <c r="VL21" s="105"/>
      <c r="VW21" s="97"/>
      <c r="WC21" s="100"/>
      <c r="WG21" s="97"/>
      <c r="WT21" s="97"/>
      <c r="XY21" s="108"/>
      <c r="XZ21" s="109"/>
      <c r="YA21" s="105"/>
      <c r="YB21" s="110"/>
      <c r="YC21" s="106"/>
      <c r="YD21" s="110"/>
      <c r="YE21" s="105"/>
      <c r="YF21" s="105"/>
      <c r="YQ21" s="97"/>
      <c r="YW21" s="100"/>
      <c r="ZA21" s="97"/>
      <c r="ZN21" s="97"/>
      <c r="AAS21" s="108"/>
      <c r="AAT21" s="109"/>
      <c r="AAU21" s="105"/>
      <c r="AAV21" s="110"/>
      <c r="AAW21" s="106"/>
      <c r="AAX21" s="110"/>
      <c r="AAY21" s="105"/>
      <c r="AAZ21" s="105"/>
      <c r="ABK21" s="97"/>
      <c r="ABQ21" s="100"/>
      <c r="ABU21" s="97"/>
      <c r="ACH21" s="97"/>
      <c r="ADM21" s="108"/>
      <c r="ADN21" s="109"/>
      <c r="ADO21" s="105"/>
      <c r="ADP21" s="110"/>
      <c r="ADQ21" s="106"/>
      <c r="ADR21" s="110"/>
      <c r="ADS21" s="105"/>
      <c r="ADT21" s="105"/>
      <c r="AEE21" s="97"/>
      <c r="AEK21" s="100"/>
      <c r="AEO21" s="97"/>
      <c r="AFB21" s="97"/>
      <c r="AGG21" s="108"/>
      <c r="AGH21" s="109"/>
      <c r="AGI21" s="105"/>
      <c r="AGJ21" s="110"/>
      <c r="AGK21" s="106"/>
      <c r="AGL21" s="110"/>
      <c r="AGM21" s="105"/>
      <c r="AGN21" s="105"/>
      <c r="AGY21" s="97"/>
      <c r="AHE21" s="100"/>
      <c r="AHI21" s="97"/>
      <c r="AHV21" s="97"/>
      <c r="AJA21" s="108"/>
      <c r="AJB21" s="109"/>
      <c r="AJC21" s="105"/>
      <c r="AJD21" s="110"/>
      <c r="AJE21" s="106"/>
      <c r="AJF21" s="110"/>
      <c r="AJG21" s="105"/>
      <c r="AJH21" s="105"/>
      <c r="AJS21" s="97"/>
      <c r="AJY21" s="100"/>
      <c r="AKC21" s="97"/>
      <c r="AKP21" s="97"/>
      <c r="ALU21" s="108"/>
      <c r="ALV21" s="109"/>
      <c r="ALW21" s="105"/>
      <c r="ALX21" s="110"/>
      <c r="ALY21" s="106"/>
      <c r="ALZ21" s="110"/>
      <c r="AMA21" s="105"/>
      <c r="AMB21" s="105"/>
      <c r="AMM21" s="97"/>
      <c r="AMS21" s="100"/>
      <c r="AMW21" s="97"/>
      <c r="ANJ21" s="97"/>
      <c r="AOO21" s="108"/>
      <c r="AOP21" s="109"/>
      <c r="AOQ21" s="105"/>
      <c r="AOR21" s="110"/>
      <c r="AOS21" s="106"/>
      <c r="AOT21" s="110"/>
      <c r="AOU21" s="105"/>
      <c r="AOV21" s="105"/>
      <c r="APG21" s="97"/>
      <c r="APM21" s="100"/>
      <c r="APQ21" s="97"/>
      <c r="AQD21" s="97"/>
      <c r="ARI21" s="108"/>
      <c r="ARJ21" s="109"/>
      <c r="ARK21" s="105"/>
      <c r="ARL21" s="110"/>
      <c r="ARM21" s="106"/>
      <c r="ARN21" s="110"/>
      <c r="ARO21" s="105"/>
      <c r="ARP21" s="105"/>
      <c r="ASA21" s="97"/>
      <c r="ASG21" s="100"/>
      <c r="ASK21" s="97"/>
      <c r="ASX21" s="97"/>
      <c r="AUC21" s="108"/>
      <c r="AUD21" s="109"/>
      <c r="AUE21" s="105"/>
      <c r="AUF21" s="110"/>
      <c r="AUG21" s="106"/>
      <c r="AUH21" s="110"/>
      <c r="AUI21" s="105"/>
      <c r="AUJ21" s="105"/>
      <c r="AUU21" s="97"/>
      <c r="AVA21" s="100"/>
      <c r="AVE21" s="97"/>
      <c r="AVR21" s="97"/>
      <c r="AWW21" s="108"/>
      <c r="AWX21" s="109"/>
      <c r="AWY21" s="105"/>
      <c r="AWZ21" s="110"/>
      <c r="AXA21" s="106"/>
      <c r="AXB21" s="110"/>
      <c r="AXC21" s="105"/>
      <c r="AXD21" s="105"/>
      <c r="AXO21" s="97"/>
      <c r="AXU21" s="100"/>
      <c r="AXY21" s="97"/>
      <c r="AYL21" s="97"/>
      <c r="AZQ21" s="108"/>
      <c r="AZR21" s="109"/>
      <c r="AZS21" s="105"/>
      <c r="AZT21" s="110"/>
      <c r="AZU21" s="106"/>
      <c r="AZV21" s="110"/>
      <c r="AZW21" s="105"/>
      <c r="AZX21" s="105"/>
      <c r="BAI21" s="97"/>
      <c r="BAO21" s="100"/>
      <c r="BAS21" s="97"/>
      <c r="BBF21" s="97"/>
      <c r="BCK21" s="108"/>
      <c r="BCL21" s="109"/>
      <c r="BCM21" s="105"/>
      <c r="BCN21" s="110"/>
      <c r="BCO21" s="106"/>
      <c r="BCP21" s="110"/>
      <c r="BCQ21" s="105"/>
      <c r="BCR21" s="105"/>
      <c r="BDC21" s="97"/>
      <c r="BDI21" s="100"/>
      <c r="BDM21" s="97"/>
      <c r="BDZ21" s="97"/>
      <c r="BFE21" s="108"/>
      <c r="BFF21" s="109"/>
      <c r="BFG21" s="105"/>
      <c r="BFH21" s="110"/>
      <c r="BFI21" s="106"/>
      <c r="BFJ21" s="110"/>
      <c r="BFK21" s="105"/>
      <c r="BFL21" s="105"/>
      <c r="BFW21" s="97"/>
      <c r="BGC21" s="100"/>
      <c r="BGG21" s="97"/>
      <c r="BGT21" s="97"/>
      <c r="BHY21" s="108"/>
      <c r="BHZ21" s="109"/>
      <c r="BIA21" s="105"/>
      <c r="BIB21" s="110"/>
      <c r="BIC21" s="106"/>
      <c r="BID21" s="110"/>
      <c r="BIE21" s="105"/>
      <c r="BIF21" s="105"/>
      <c r="BIQ21" s="97"/>
      <c r="BIW21" s="100"/>
      <c r="BJA21" s="97"/>
      <c r="BJN21" s="97"/>
      <c r="BKS21" s="108"/>
      <c r="BKT21" s="109"/>
      <c r="BKU21" s="105"/>
      <c r="BKV21" s="110"/>
      <c r="BKW21" s="106"/>
      <c r="BKX21" s="110"/>
      <c r="BKY21" s="105"/>
      <c r="BKZ21" s="105"/>
      <c r="BLK21" s="97"/>
      <c r="BLQ21" s="100"/>
      <c r="BLU21" s="97"/>
      <c r="BMH21" s="97"/>
      <c r="BNM21" s="108"/>
      <c r="BNN21" s="109"/>
      <c r="BNO21" s="105"/>
      <c r="BNP21" s="110"/>
      <c r="BNQ21" s="106"/>
      <c r="BNR21" s="110"/>
      <c r="BNS21" s="105"/>
      <c r="BNT21" s="105"/>
      <c r="BOE21" s="97"/>
      <c r="BOK21" s="100"/>
      <c r="BOO21" s="97"/>
      <c r="BPB21" s="97"/>
      <c r="BQG21" s="108"/>
      <c r="BQH21" s="109"/>
      <c r="BQI21" s="105"/>
      <c r="BQJ21" s="110"/>
      <c r="BQK21" s="106"/>
      <c r="BQL21" s="110"/>
      <c r="BQM21" s="105"/>
      <c r="BQN21" s="105"/>
      <c r="BQY21" s="97"/>
      <c r="BRE21" s="100"/>
      <c r="BRI21" s="97"/>
      <c r="BRV21" s="97"/>
      <c r="BTA21" s="108"/>
      <c r="BTB21" s="109"/>
      <c r="BTC21" s="105"/>
      <c r="BTD21" s="110"/>
      <c r="BTE21" s="106"/>
      <c r="BTF21" s="110"/>
      <c r="BTG21" s="105"/>
      <c r="BTH21" s="105"/>
      <c r="BTS21" s="97"/>
      <c r="BTY21" s="100"/>
      <c r="BUC21" s="97"/>
      <c r="BUP21" s="97"/>
      <c r="BVU21" s="108"/>
      <c r="BVV21" s="109"/>
      <c r="BVW21" s="105"/>
      <c r="BVX21" s="110"/>
      <c r="BVY21" s="106"/>
      <c r="BVZ21" s="110"/>
      <c r="BWA21" s="105"/>
      <c r="BWB21" s="105"/>
      <c r="BWM21" s="97"/>
      <c r="BWS21" s="100"/>
      <c r="BWW21" s="97"/>
      <c r="BXJ21" s="97"/>
      <c r="BYO21" s="108"/>
      <c r="BYP21" s="109"/>
      <c r="BYQ21" s="105"/>
      <c r="BYR21" s="110"/>
      <c r="BYS21" s="106"/>
      <c r="BYT21" s="110"/>
      <c r="BYU21" s="105"/>
      <c r="BYV21" s="105"/>
      <c r="BZG21" s="97"/>
      <c r="BZM21" s="100"/>
      <c r="BZQ21" s="97"/>
      <c r="CAD21" s="97"/>
      <c r="CBI21" s="108"/>
      <c r="CBJ21" s="109"/>
      <c r="CBK21" s="105"/>
      <c r="CBL21" s="110"/>
      <c r="CBM21" s="106"/>
      <c r="CBN21" s="110"/>
      <c r="CBO21" s="105"/>
      <c r="CBP21" s="105"/>
      <c r="CCA21" s="97"/>
      <c r="CCG21" s="100"/>
      <c r="CCK21" s="97"/>
      <c r="CCX21" s="97"/>
      <c r="CEC21" s="108"/>
      <c r="CED21" s="109"/>
      <c r="CEE21" s="105"/>
      <c r="CEF21" s="110"/>
      <c r="CEG21" s="106"/>
      <c r="CEH21" s="110"/>
      <c r="CEI21" s="105"/>
      <c r="CEJ21" s="105"/>
      <c r="CEU21" s="97"/>
      <c r="CFA21" s="100"/>
      <c r="CFE21" s="97"/>
      <c r="CFR21" s="97"/>
      <c r="CGW21" s="108"/>
      <c r="CGX21" s="109"/>
      <c r="CGY21" s="105"/>
      <c r="CGZ21" s="110"/>
      <c r="CHA21" s="106"/>
      <c r="CHB21" s="110"/>
      <c r="CHC21" s="105"/>
      <c r="CHD21" s="105"/>
      <c r="CHO21" s="97"/>
      <c r="CHU21" s="100"/>
      <c r="CHY21" s="97"/>
      <c r="CIL21" s="97"/>
      <c r="CJQ21" s="108"/>
      <c r="CJR21" s="109"/>
      <c r="CJS21" s="105"/>
      <c r="CJT21" s="110"/>
      <c r="CJU21" s="106"/>
      <c r="CJV21" s="110"/>
      <c r="CJW21" s="105"/>
      <c r="CJX21" s="105"/>
      <c r="CKI21" s="97"/>
      <c r="CKO21" s="100"/>
      <c r="CKS21" s="97"/>
      <c r="CLF21" s="97"/>
      <c r="CMK21" s="108"/>
      <c r="CML21" s="109"/>
      <c r="CMM21" s="105"/>
      <c r="CMN21" s="110"/>
      <c r="CMO21" s="106"/>
      <c r="CMP21" s="110"/>
      <c r="CMQ21" s="105"/>
      <c r="CMR21" s="105"/>
      <c r="CNC21" s="97"/>
      <c r="CNI21" s="100"/>
      <c r="CNM21" s="97"/>
      <c r="CNZ21" s="97"/>
      <c r="CPE21" s="108"/>
      <c r="CPF21" s="109"/>
      <c r="CPG21" s="105"/>
      <c r="CPH21" s="110"/>
      <c r="CPI21" s="106"/>
      <c r="CPJ21" s="110"/>
      <c r="CPK21" s="105"/>
      <c r="CPL21" s="105"/>
      <c r="CPW21" s="97"/>
      <c r="CQC21" s="100"/>
      <c r="CQG21" s="97"/>
      <c r="CQT21" s="97"/>
      <c r="CRY21" s="108"/>
      <c r="CRZ21" s="109"/>
      <c r="CSA21" s="105"/>
      <c r="CSB21" s="110"/>
      <c r="CSC21" s="106"/>
      <c r="CSD21" s="110"/>
      <c r="CSE21" s="105"/>
      <c r="CSF21" s="105"/>
      <c r="CSQ21" s="97"/>
      <c r="CSW21" s="100"/>
      <c r="CTA21" s="97"/>
      <c r="CTN21" s="97"/>
      <c r="CUS21" s="108"/>
      <c r="CUT21" s="109"/>
      <c r="CUU21" s="105"/>
      <c r="CUV21" s="110"/>
      <c r="CUW21" s="106"/>
      <c r="CUX21" s="110"/>
      <c r="CUY21" s="105"/>
      <c r="CUZ21" s="105"/>
      <c r="CVK21" s="97"/>
      <c r="CVQ21" s="100"/>
      <c r="CVU21" s="97"/>
      <c r="CWH21" s="97"/>
      <c r="CXM21" s="108"/>
      <c r="CXN21" s="109"/>
      <c r="CXO21" s="105"/>
      <c r="CXP21" s="110"/>
      <c r="CXQ21" s="106"/>
      <c r="CXR21" s="110"/>
      <c r="CXS21" s="105"/>
      <c r="CXT21" s="105"/>
      <c r="CYE21" s="97"/>
      <c r="CYK21" s="100"/>
      <c r="CYO21" s="97"/>
      <c r="CZB21" s="97"/>
      <c r="DAG21" s="108"/>
      <c r="DAH21" s="109"/>
      <c r="DAI21" s="105"/>
      <c r="DAJ21" s="110"/>
      <c r="DAK21" s="106"/>
      <c r="DAL21" s="110"/>
      <c r="DAM21" s="105"/>
      <c r="DAN21" s="105"/>
      <c r="DAY21" s="97"/>
      <c r="DBE21" s="100"/>
      <c r="DBI21" s="97"/>
      <c r="DBV21" s="97"/>
      <c r="DDA21" s="108"/>
      <c r="DDB21" s="109"/>
      <c r="DDC21" s="105"/>
      <c r="DDD21" s="110"/>
      <c r="DDE21" s="106"/>
      <c r="DDF21" s="110"/>
      <c r="DDG21" s="105"/>
      <c r="DDH21" s="105"/>
      <c r="DDS21" s="97"/>
      <c r="DDY21" s="100"/>
      <c r="DEC21" s="97"/>
      <c r="DEP21" s="97"/>
      <c r="DFU21" s="108"/>
      <c r="DFV21" s="109"/>
      <c r="DFW21" s="105"/>
      <c r="DFX21" s="110"/>
      <c r="DFY21" s="106"/>
      <c r="DFZ21" s="110"/>
      <c r="DGA21" s="105"/>
      <c r="DGB21" s="105"/>
      <c r="DGM21" s="97"/>
      <c r="DGS21" s="100"/>
      <c r="DGW21" s="97"/>
      <c r="DHJ21" s="97"/>
      <c r="DIO21" s="108"/>
      <c r="DIP21" s="109"/>
      <c r="DIQ21" s="105"/>
      <c r="DIR21" s="110"/>
      <c r="DIS21" s="106"/>
      <c r="DIT21" s="110"/>
      <c r="DIU21" s="105"/>
      <c r="DIV21" s="105"/>
      <c r="DJG21" s="97"/>
      <c r="DJM21" s="100"/>
      <c r="DJQ21" s="97"/>
      <c r="DKD21" s="97"/>
      <c r="DLI21" s="108"/>
      <c r="DLJ21" s="109"/>
      <c r="DLK21" s="105"/>
      <c r="DLL21" s="110"/>
      <c r="DLM21" s="106"/>
      <c r="DLN21" s="110"/>
      <c r="DLO21" s="105"/>
      <c r="DLP21" s="105"/>
      <c r="DMA21" s="97"/>
      <c r="DMG21" s="100"/>
      <c r="DMK21" s="97"/>
      <c r="DMX21" s="97"/>
      <c r="DOC21" s="108"/>
      <c r="DOD21" s="109"/>
      <c r="DOE21" s="105"/>
      <c r="DOF21" s="110"/>
      <c r="DOG21" s="106"/>
      <c r="DOH21" s="110"/>
      <c r="DOI21" s="105"/>
      <c r="DOJ21" s="105"/>
      <c r="DOU21" s="97"/>
      <c r="DPA21" s="100"/>
      <c r="DPE21" s="97"/>
      <c r="DPR21" s="97"/>
      <c r="DQW21" s="108"/>
      <c r="DQX21" s="109"/>
      <c r="DQY21" s="105"/>
      <c r="DQZ21" s="110"/>
      <c r="DRA21" s="106"/>
      <c r="DRB21" s="110"/>
      <c r="DRC21" s="105"/>
      <c r="DRD21" s="105"/>
      <c r="DRO21" s="97"/>
      <c r="DRU21" s="100"/>
      <c r="DRY21" s="97"/>
      <c r="DSL21" s="97"/>
      <c r="DTQ21" s="108"/>
      <c r="DTR21" s="109"/>
      <c r="DTS21" s="105"/>
      <c r="DTT21" s="110"/>
      <c r="DTU21" s="106"/>
      <c r="DTV21" s="110"/>
      <c r="DTW21" s="105"/>
      <c r="DTX21" s="105"/>
      <c r="DUI21" s="97"/>
      <c r="DUO21" s="100"/>
      <c r="DUS21" s="97"/>
      <c r="DVF21" s="97"/>
      <c r="DWK21" s="108"/>
      <c r="DWL21" s="109"/>
      <c r="DWM21" s="105"/>
      <c r="DWN21" s="110"/>
      <c r="DWO21" s="106"/>
      <c r="DWP21" s="110"/>
      <c r="DWQ21" s="105"/>
      <c r="DWR21" s="105"/>
      <c r="DXC21" s="97"/>
      <c r="DXI21" s="100"/>
      <c r="DXM21" s="97"/>
      <c r="DXZ21" s="97"/>
      <c r="DZE21" s="108"/>
      <c r="DZF21" s="109"/>
      <c r="DZG21" s="105"/>
      <c r="DZH21" s="110"/>
      <c r="DZI21" s="106"/>
      <c r="DZJ21" s="110"/>
      <c r="DZK21" s="105"/>
      <c r="DZL21" s="105"/>
      <c r="DZW21" s="97"/>
      <c r="EAC21" s="100"/>
      <c r="EAG21" s="97"/>
      <c r="EAT21" s="97"/>
      <c r="EBY21" s="108"/>
      <c r="EBZ21" s="109"/>
      <c r="ECA21" s="105"/>
      <c r="ECB21" s="110"/>
      <c r="ECC21" s="106"/>
      <c r="ECD21" s="110"/>
      <c r="ECE21" s="105"/>
      <c r="ECF21" s="105"/>
      <c r="ECQ21" s="97"/>
      <c r="ECW21" s="100"/>
      <c r="EDA21" s="97"/>
      <c r="EDN21" s="97"/>
      <c r="EES21" s="108"/>
      <c r="EET21" s="109"/>
      <c r="EEU21" s="105"/>
      <c r="EEV21" s="110"/>
      <c r="EEW21" s="106"/>
      <c r="EEX21" s="110"/>
      <c r="EEY21" s="105"/>
      <c r="EEZ21" s="105"/>
      <c r="EFK21" s="97"/>
      <c r="EFQ21" s="100"/>
      <c r="EFU21" s="97"/>
      <c r="EGH21" s="97"/>
      <c r="EHM21" s="108"/>
      <c r="EHN21" s="109"/>
      <c r="EHO21" s="105"/>
      <c r="EHP21" s="110"/>
      <c r="EHQ21" s="106"/>
      <c r="EHR21" s="110"/>
      <c r="EHS21" s="105"/>
      <c r="EHT21" s="105"/>
      <c r="EIE21" s="97"/>
      <c r="EIK21" s="100"/>
      <c r="EIO21" s="97"/>
      <c r="EJB21" s="97"/>
      <c r="EKG21" s="108"/>
      <c r="EKH21" s="109"/>
      <c r="EKI21" s="105"/>
      <c r="EKJ21" s="110"/>
      <c r="EKK21" s="106"/>
      <c r="EKL21" s="110"/>
      <c r="EKM21" s="105"/>
      <c r="EKN21" s="105"/>
      <c r="EKY21" s="97"/>
      <c r="ELE21" s="100"/>
      <c r="ELI21" s="97"/>
      <c r="ELV21" s="97"/>
      <c r="ENA21" s="108"/>
      <c r="ENB21" s="109"/>
      <c r="ENC21" s="105"/>
      <c r="END21" s="110"/>
      <c r="ENE21" s="106"/>
      <c r="ENF21" s="110"/>
      <c r="ENG21" s="105"/>
      <c r="ENH21" s="105"/>
      <c r="ENS21" s="97"/>
      <c r="ENY21" s="100"/>
      <c r="EOC21" s="97"/>
      <c r="EOP21" s="97"/>
      <c r="EPU21" s="108"/>
      <c r="EPV21" s="109"/>
      <c r="EPW21" s="105"/>
      <c r="EPX21" s="110"/>
      <c r="EPY21" s="106"/>
      <c r="EPZ21" s="110"/>
      <c r="EQA21" s="105"/>
      <c r="EQB21" s="105"/>
      <c r="EQM21" s="97"/>
      <c r="EQS21" s="100"/>
      <c r="EQW21" s="97"/>
      <c r="ERJ21" s="97"/>
      <c r="ESO21" s="108"/>
      <c r="ESP21" s="109"/>
      <c r="ESQ21" s="105"/>
      <c r="ESR21" s="110"/>
      <c r="ESS21" s="106"/>
      <c r="EST21" s="110"/>
      <c r="ESU21" s="105"/>
      <c r="ESV21" s="105"/>
      <c r="ETG21" s="97"/>
      <c r="ETM21" s="100"/>
      <c r="ETQ21" s="97"/>
      <c r="EUD21" s="97"/>
      <c r="EVI21" s="108"/>
      <c r="EVJ21" s="109"/>
      <c r="EVK21" s="105"/>
      <c r="EVL21" s="110"/>
      <c r="EVM21" s="106"/>
      <c r="EVN21" s="110"/>
      <c r="EVO21" s="105"/>
      <c r="EVP21" s="105"/>
      <c r="EWA21" s="97"/>
      <c r="EWG21" s="100"/>
      <c r="EWK21" s="97"/>
      <c r="EWX21" s="97"/>
      <c r="EYC21" s="108"/>
      <c r="EYD21" s="109"/>
      <c r="EYE21" s="105"/>
      <c r="EYF21" s="110"/>
      <c r="EYG21" s="106"/>
      <c r="EYH21" s="110"/>
      <c r="EYI21" s="105"/>
      <c r="EYJ21" s="105"/>
      <c r="EYU21" s="97"/>
      <c r="EZA21" s="100"/>
      <c r="EZE21" s="97"/>
      <c r="EZR21" s="97"/>
      <c r="FAW21" s="108"/>
      <c r="FAX21" s="109"/>
      <c r="FAY21" s="105"/>
      <c r="FAZ21" s="110"/>
      <c r="FBA21" s="106"/>
      <c r="FBB21" s="110"/>
      <c r="FBC21" s="105"/>
      <c r="FBD21" s="105"/>
      <c r="FBO21" s="97"/>
      <c r="FBU21" s="100"/>
      <c r="FBY21" s="97"/>
      <c r="FCL21" s="97"/>
      <c r="FDQ21" s="108"/>
      <c r="FDR21" s="109"/>
      <c r="FDS21" s="105"/>
      <c r="FDT21" s="110"/>
      <c r="FDU21" s="106"/>
      <c r="FDV21" s="110"/>
      <c r="FDW21" s="105"/>
      <c r="FDX21" s="105"/>
      <c r="FEI21" s="97"/>
      <c r="FEO21" s="100"/>
      <c r="FES21" s="97"/>
      <c r="FFF21" s="97"/>
      <c r="FGK21" s="108"/>
      <c r="FGL21" s="109"/>
      <c r="FGM21" s="105"/>
      <c r="FGN21" s="110"/>
      <c r="FGO21" s="106"/>
      <c r="FGP21" s="110"/>
      <c r="FGQ21" s="105"/>
      <c r="FGR21" s="105"/>
      <c r="FHC21" s="97"/>
      <c r="FHI21" s="100"/>
      <c r="FHM21" s="97"/>
      <c r="FHZ21" s="97"/>
      <c r="FJE21" s="108"/>
      <c r="FJF21" s="109"/>
      <c r="FJG21" s="105"/>
      <c r="FJH21" s="110"/>
      <c r="FJI21" s="106"/>
      <c r="FJJ21" s="110"/>
      <c r="FJK21" s="105"/>
      <c r="FJL21" s="105"/>
      <c r="FJW21" s="97"/>
      <c r="FKC21" s="100"/>
      <c r="FKG21" s="97"/>
      <c r="FKT21" s="97"/>
      <c r="FLY21" s="108"/>
      <c r="FLZ21" s="109"/>
      <c r="FMA21" s="105"/>
      <c r="FMB21" s="110"/>
      <c r="FMC21" s="106"/>
      <c r="FMD21" s="110"/>
      <c r="FME21" s="105"/>
      <c r="FMF21" s="105"/>
      <c r="FMQ21" s="97"/>
      <c r="FMW21" s="100"/>
      <c r="FNA21" s="97"/>
      <c r="FNN21" s="97"/>
      <c r="FOS21" s="108"/>
      <c r="FOT21" s="109"/>
      <c r="FOU21" s="105"/>
      <c r="FOV21" s="110"/>
      <c r="FOW21" s="106"/>
      <c r="FOX21" s="110"/>
      <c r="FOY21" s="105"/>
      <c r="FOZ21" s="105"/>
      <c r="FPK21" s="97"/>
      <c r="FPQ21" s="100"/>
      <c r="FPU21" s="97"/>
      <c r="FQH21" s="97"/>
      <c r="FRM21" s="108"/>
      <c r="FRN21" s="109"/>
      <c r="FRO21" s="105"/>
      <c r="FRP21" s="110"/>
      <c r="FRQ21" s="106"/>
      <c r="FRR21" s="110"/>
      <c r="FRS21" s="105"/>
      <c r="FRT21" s="105"/>
      <c r="FSE21" s="97"/>
      <c r="FSK21" s="100"/>
      <c r="FSO21" s="97"/>
      <c r="FTB21" s="97"/>
      <c r="FUG21" s="108"/>
      <c r="FUH21" s="109"/>
      <c r="FUI21" s="105"/>
      <c r="FUJ21" s="110"/>
      <c r="FUK21" s="106"/>
      <c r="FUL21" s="110"/>
      <c r="FUM21" s="105"/>
      <c r="FUN21" s="105"/>
      <c r="FUY21" s="97"/>
      <c r="FVE21" s="100"/>
      <c r="FVI21" s="97"/>
      <c r="FVV21" s="97"/>
      <c r="FXA21" s="108"/>
      <c r="FXB21" s="109"/>
      <c r="FXC21" s="105"/>
      <c r="FXD21" s="110"/>
      <c r="FXE21" s="106"/>
      <c r="FXF21" s="110"/>
      <c r="FXG21" s="105"/>
      <c r="FXH21" s="105"/>
      <c r="FXS21" s="97"/>
      <c r="FXY21" s="100"/>
      <c r="FYC21" s="97"/>
      <c r="FYP21" s="97"/>
      <c r="FZU21" s="108"/>
      <c r="FZV21" s="109"/>
      <c r="FZW21" s="105"/>
      <c r="FZX21" s="110"/>
      <c r="FZY21" s="106"/>
      <c r="FZZ21" s="110"/>
      <c r="GAA21" s="105"/>
      <c r="GAB21" s="105"/>
      <c r="GAM21" s="97"/>
      <c r="GAS21" s="100"/>
      <c r="GAW21" s="97"/>
      <c r="GBJ21" s="97"/>
      <c r="GCO21" s="108"/>
      <c r="GCP21" s="109"/>
      <c r="GCQ21" s="105"/>
      <c r="GCR21" s="110"/>
      <c r="GCS21" s="106"/>
      <c r="GCT21" s="110"/>
      <c r="GCU21" s="105"/>
      <c r="GCV21" s="105"/>
      <c r="GDG21" s="97"/>
      <c r="GDM21" s="100"/>
      <c r="GDQ21" s="97"/>
      <c r="GED21" s="97"/>
      <c r="GFI21" s="108"/>
      <c r="GFJ21" s="109"/>
      <c r="GFK21" s="105"/>
      <c r="GFL21" s="110"/>
      <c r="GFM21" s="106"/>
      <c r="GFN21" s="110"/>
      <c r="GFO21" s="105"/>
      <c r="GFP21" s="105"/>
      <c r="GGA21" s="97"/>
      <c r="GGG21" s="100"/>
      <c r="GGK21" s="97"/>
      <c r="GGX21" s="97"/>
      <c r="GIC21" s="108"/>
      <c r="GID21" s="109"/>
      <c r="GIE21" s="105"/>
      <c r="GIF21" s="110"/>
      <c r="GIG21" s="106"/>
      <c r="GIH21" s="110"/>
      <c r="GII21" s="105"/>
      <c r="GIJ21" s="105"/>
      <c r="GIU21" s="97"/>
      <c r="GJA21" s="100"/>
      <c r="GJE21" s="97"/>
      <c r="GJR21" s="97"/>
      <c r="GKW21" s="108"/>
      <c r="GKX21" s="109"/>
      <c r="GKY21" s="105"/>
      <c r="GKZ21" s="110"/>
      <c r="GLA21" s="106"/>
      <c r="GLB21" s="110"/>
      <c r="GLC21" s="105"/>
      <c r="GLD21" s="105"/>
      <c r="GLO21" s="97"/>
      <c r="GLU21" s="100"/>
      <c r="GLY21" s="97"/>
      <c r="GML21" s="97"/>
      <c r="GNQ21" s="108"/>
      <c r="GNR21" s="109"/>
      <c r="GNS21" s="105"/>
      <c r="GNT21" s="110"/>
      <c r="GNU21" s="106"/>
      <c r="GNV21" s="110"/>
      <c r="GNW21" s="105"/>
      <c r="GNX21" s="105"/>
      <c r="GOI21" s="97"/>
      <c r="GOO21" s="100"/>
      <c r="GOS21" s="97"/>
      <c r="GPF21" s="97"/>
      <c r="GQK21" s="108"/>
      <c r="GQL21" s="109"/>
      <c r="GQM21" s="105"/>
      <c r="GQN21" s="110"/>
      <c r="GQO21" s="106"/>
      <c r="GQP21" s="110"/>
      <c r="GQQ21" s="105"/>
      <c r="GQR21" s="105"/>
      <c r="GRC21" s="97"/>
      <c r="GRI21" s="100"/>
      <c r="GRM21" s="97"/>
      <c r="GRZ21" s="97"/>
      <c r="GTE21" s="108"/>
      <c r="GTF21" s="109"/>
      <c r="GTG21" s="105"/>
      <c r="GTH21" s="110"/>
      <c r="GTI21" s="106"/>
      <c r="GTJ21" s="110"/>
      <c r="GTK21" s="105"/>
      <c r="GTL21" s="105"/>
      <c r="GTW21" s="97"/>
      <c r="GUC21" s="100"/>
      <c r="GUG21" s="97"/>
      <c r="GUT21" s="97"/>
      <c r="GVY21" s="108"/>
      <c r="GVZ21" s="109"/>
      <c r="GWA21" s="105"/>
      <c r="GWB21" s="110"/>
      <c r="GWC21" s="106"/>
      <c r="GWD21" s="110"/>
      <c r="GWE21" s="105"/>
      <c r="GWF21" s="105"/>
      <c r="GWQ21" s="97"/>
      <c r="GWW21" s="100"/>
      <c r="GXA21" s="97"/>
      <c r="GXN21" s="97"/>
      <c r="GYS21" s="108"/>
      <c r="GYT21" s="109"/>
      <c r="GYU21" s="105"/>
      <c r="GYV21" s="110"/>
      <c r="GYW21" s="106"/>
      <c r="GYX21" s="110"/>
      <c r="GYY21" s="105"/>
      <c r="GYZ21" s="105"/>
      <c r="GZK21" s="97"/>
      <c r="GZQ21" s="100"/>
      <c r="GZU21" s="97"/>
      <c r="HAH21" s="97"/>
      <c r="HBM21" s="108"/>
      <c r="HBN21" s="109"/>
      <c r="HBO21" s="105"/>
      <c r="HBP21" s="110"/>
      <c r="HBQ21" s="106"/>
      <c r="HBR21" s="110"/>
      <c r="HBS21" s="105"/>
      <c r="HBT21" s="105"/>
      <c r="HCE21" s="97"/>
      <c r="HCK21" s="100"/>
      <c r="HCO21" s="97"/>
      <c r="HDB21" s="97"/>
      <c r="HEG21" s="108"/>
      <c r="HEH21" s="109"/>
      <c r="HEI21" s="105"/>
      <c r="HEJ21" s="110"/>
      <c r="HEK21" s="106"/>
      <c r="HEL21" s="110"/>
      <c r="HEM21" s="105"/>
      <c r="HEN21" s="105"/>
      <c r="HEY21" s="97"/>
      <c r="HFE21" s="100"/>
      <c r="HFI21" s="97"/>
      <c r="HFV21" s="97"/>
      <c r="HHA21" s="108"/>
      <c r="HHB21" s="109"/>
      <c r="HHC21" s="105"/>
      <c r="HHD21" s="110"/>
      <c r="HHE21" s="106"/>
      <c r="HHF21" s="110"/>
      <c r="HHG21" s="105"/>
      <c r="HHH21" s="105"/>
      <c r="HHS21" s="97"/>
      <c r="HHY21" s="100"/>
      <c r="HIC21" s="97"/>
      <c r="HIP21" s="97"/>
      <c r="HJU21" s="108"/>
      <c r="HJV21" s="109"/>
      <c r="HJW21" s="105"/>
      <c r="HJX21" s="110"/>
      <c r="HJY21" s="106"/>
      <c r="HJZ21" s="110"/>
      <c r="HKA21" s="105"/>
      <c r="HKB21" s="105"/>
      <c r="HKM21" s="97"/>
      <c r="HKS21" s="100"/>
      <c r="HKW21" s="97"/>
      <c r="HLJ21" s="97"/>
      <c r="HMO21" s="108"/>
      <c r="HMP21" s="109"/>
      <c r="HMQ21" s="105"/>
      <c r="HMR21" s="110"/>
      <c r="HMS21" s="106"/>
      <c r="HMT21" s="110"/>
      <c r="HMU21" s="105"/>
      <c r="HMV21" s="105"/>
      <c r="HNG21" s="97"/>
      <c r="HNM21" s="100"/>
      <c r="HNQ21" s="97"/>
      <c r="HOD21" s="97"/>
      <c r="HPI21" s="108"/>
      <c r="HPJ21" s="109"/>
      <c r="HPK21" s="105"/>
      <c r="HPL21" s="110"/>
      <c r="HPM21" s="106"/>
      <c r="HPN21" s="110"/>
      <c r="HPO21" s="105"/>
      <c r="HPP21" s="105"/>
      <c r="HQA21" s="97"/>
      <c r="HQG21" s="100"/>
      <c r="HQK21" s="97"/>
      <c r="HQX21" s="97"/>
      <c r="HSC21" s="108"/>
      <c r="HSD21" s="109"/>
      <c r="HSE21" s="105"/>
      <c r="HSF21" s="110"/>
      <c r="HSG21" s="106"/>
      <c r="HSH21" s="110"/>
      <c r="HSI21" s="105"/>
      <c r="HSJ21" s="105"/>
      <c r="HSU21" s="97"/>
      <c r="HTA21" s="100"/>
      <c r="HTE21" s="97"/>
      <c r="HTR21" s="97"/>
      <c r="HUW21" s="108"/>
      <c r="HUX21" s="109"/>
      <c r="HUY21" s="105"/>
      <c r="HUZ21" s="110"/>
      <c r="HVA21" s="106"/>
      <c r="HVB21" s="110"/>
      <c r="HVC21" s="105"/>
      <c r="HVD21" s="105"/>
      <c r="HVO21" s="97"/>
      <c r="HVU21" s="100"/>
      <c r="HVY21" s="97"/>
      <c r="HWL21" s="97"/>
      <c r="HXQ21" s="108"/>
      <c r="HXR21" s="109"/>
      <c r="HXS21" s="105"/>
      <c r="HXT21" s="110"/>
      <c r="HXU21" s="106"/>
      <c r="HXV21" s="110"/>
      <c r="HXW21" s="105"/>
      <c r="HXX21" s="105"/>
      <c r="HYI21" s="97"/>
      <c r="HYO21" s="100"/>
      <c r="HYS21" s="97"/>
      <c r="HZF21" s="97"/>
      <c r="IAK21" s="108"/>
      <c r="IAL21" s="109"/>
      <c r="IAM21" s="105"/>
      <c r="IAN21" s="110"/>
      <c r="IAO21" s="106"/>
      <c r="IAP21" s="110"/>
      <c r="IAQ21" s="105"/>
      <c r="IAR21" s="105"/>
      <c r="IBC21" s="97"/>
      <c r="IBI21" s="100"/>
      <c r="IBM21" s="97"/>
      <c r="IBZ21" s="97"/>
      <c r="IDE21" s="108"/>
      <c r="IDF21" s="109"/>
      <c r="IDG21" s="105"/>
      <c r="IDH21" s="110"/>
      <c r="IDI21" s="106"/>
      <c r="IDJ21" s="110"/>
      <c r="IDK21" s="105"/>
      <c r="IDL21" s="105"/>
      <c r="IDW21" s="97"/>
      <c r="IEC21" s="100"/>
      <c r="IEG21" s="97"/>
      <c r="IET21" s="97"/>
      <c r="IFY21" s="108"/>
      <c r="IFZ21" s="109"/>
      <c r="IGA21" s="105"/>
      <c r="IGB21" s="110"/>
      <c r="IGC21" s="106"/>
      <c r="IGD21" s="110"/>
      <c r="IGE21" s="105"/>
      <c r="IGF21" s="105"/>
      <c r="IGQ21" s="97"/>
      <c r="IGW21" s="100"/>
      <c r="IHA21" s="97"/>
      <c r="IHN21" s="97"/>
      <c r="IIS21" s="108"/>
      <c r="IIT21" s="109"/>
      <c r="IIU21" s="105"/>
      <c r="IIV21" s="110"/>
      <c r="IIW21" s="106"/>
      <c r="IIX21" s="110"/>
      <c r="IIY21" s="105"/>
      <c r="IIZ21" s="105"/>
      <c r="IJK21" s="97"/>
      <c r="IJQ21" s="100"/>
      <c r="IJU21" s="97"/>
      <c r="IKH21" s="97"/>
      <c r="ILM21" s="108"/>
      <c r="ILN21" s="109"/>
      <c r="ILO21" s="105"/>
      <c r="ILP21" s="110"/>
      <c r="ILQ21" s="106"/>
      <c r="ILR21" s="110"/>
      <c r="ILS21" s="105"/>
      <c r="ILT21" s="105"/>
      <c r="IME21" s="97"/>
      <c r="IMK21" s="100"/>
      <c r="IMO21" s="97"/>
      <c r="INB21" s="97"/>
      <c r="IOG21" s="108"/>
      <c r="IOH21" s="109"/>
      <c r="IOI21" s="105"/>
      <c r="IOJ21" s="110"/>
      <c r="IOK21" s="106"/>
      <c r="IOL21" s="110"/>
      <c r="IOM21" s="105"/>
      <c r="ION21" s="105"/>
      <c r="IOY21" s="97"/>
      <c r="IPE21" s="100"/>
      <c r="IPI21" s="97"/>
      <c r="IPV21" s="97"/>
      <c r="IRA21" s="108"/>
      <c r="IRB21" s="109"/>
      <c r="IRC21" s="105"/>
      <c r="IRD21" s="110"/>
      <c r="IRE21" s="106"/>
      <c r="IRF21" s="110"/>
      <c r="IRG21" s="105"/>
      <c r="IRH21" s="105"/>
      <c r="IRS21" s="97"/>
      <c r="IRY21" s="100"/>
      <c r="ISC21" s="97"/>
      <c r="ISP21" s="97"/>
      <c r="ITU21" s="108"/>
      <c r="ITV21" s="109"/>
      <c r="ITW21" s="105"/>
      <c r="ITX21" s="110"/>
      <c r="ITY21" s="106"/>
      <c r="ITZ21" s="110"/>
      <c r="IUA21" s="105"/>
      <c r="IUB21" s="105"/>
      <c r="IUM21" s="97"/>
      <c r="IUS21" s="100"/>
      <c r="IUW21" s="97"/>
      <c r="IVJ21" s="97"/>
      <c r="IWO21" s="108"/>
      <c r="IWP21" s="109"/>
      <c r="IWQ21" s="105"/>
      <c r="IWR21" s="110"/>
      <c r="IWS21" s="106"/>
      <c r="IWT21" s="110"/>
      <c r="IWU21" s="105"/>
      <c r="IWV21" s="105"/>
      <c r="IXG21" s="97"/>
      <c r="IXM21" s="100"/>
      <c r="IXQ21" s="97"/>
      <c r="IYD21" s="97"/>
      <c r="IZI21" s="108"/>
      <c r="IZJ21" s="109"/>
      <c r="IZK21" s="105"/>
      <c r="IZL21" s="110"/>
      <c r="IZM21" s="106"/>
      <c r="IZN21" s="110"/>
      <c r="IZO21" s="105"/>
      <c r="IZP21" s="105"/>
      <c r="JAA21" s="97"/>
      <c r="JAG21" s="100"/>
      <c r="JAK21" s="97"/>
      <c r="JAX21" s="97"/>
      <c r="JCC21" s="108"/>
      <c r="JCD21" s="109"/>
      <c r="JCE21" s="105"/>
      <c r="JCF21" s="110"/>
      <c r="JCG21" s="106"/>
      <c r="JCH21" s="110"/>
      <c r="JCI21" s="105"/>
      <c r="JCJ21" s="105"/>
      <c r="JCU21" s="97"/>
      <c r="JDA21" s="100"/>
      <c r="JDE21" s="97"/>
      <c r="JDR21" s="97"/>
      <c r="JEW21" s="108"/>
      <c r="JEX21" s="109"/>
      <c r="JEY21" s="105"/>
      <c r="JEZ21" s="110"/>
      <c r="JFA21" s="106"/>
      <c r="JFB21" s="110"/>
      <c r="JFC21" s="105"/>
      <c r="JFD21" s="105"/>
      <c r="JFO21" s="97"/>
      <c r="JFU21" s="100"/>
      <c r="JFY21" s="97"/>
      <c r="JGL21" s="97"/>
      <c r="JHQ21" s="108"/>
      <c r="JHR21" s="109"/>
      <c r="JHS21" s="105"/>
      <c r="JHT21" s="110"/>
      <c r="JHU21" s="106"/>
      <c r="JHV21" s="110"/>
      <c r="JHW21" s="105"/>
      <c r="JHX21" s="105"/>
      <c r="JII21" s="97"/>
      <c r="JIO21" s="100"/>
      <c r="JIS21" s="97"/>
      <c r="JJF21" s="97"/>
      <c r="JKK21" s="108"/>
      <c r="JKL21" s="109"/>
      <c r="JKM21" s="105"/>
      <c r="JKN21" s="110"/>
      <c r="JKO21" s="106"/>
      <c r="JKP21" s="110"/>
      <c r="JKQ21" s="105"/>
      <c r="JKR21" s="105"/>
      <c r="JLC21" s="97"/>
      <c r="JLI21" s="100"/>
      <c r="JLM21" s="97"/>
      <c r="JLZ21" s="97"/>
      <c r="JNE21" s="108"/>
      <c r="JNF21" s="109"/>
      <c r="JNG21" s="105"/>
      <c r="JNH21" s="110"/>
      <c r="JNI21" s="106"/>
      <c r="JNJ21" s="110"/>
      <c r="JNK21" s="105"/>
      <c r="JNL21" s="105"/>
      <c r="JNW21" s="97"/>
      <c r="JOC21" s="100"/>
      <c r="JOG21" s="97"/>
      <c r="JOT21" s="97"/>
      <c r="JPY21" s="108"/>
      <c r="JPZ21" s="109"/>
      <c r="JQA21" s="105"/>
      <c r="JQB21" s="110"/>
      <c r="JQC21" s="106"/>
      <c r="JQD21" s="110"/>
      <c r="JQE21" s="105"/>
      <c r="JQF21" s="105"/>
      <c r="JQQ21" s="97"/>
      <c r="JQW21" s="100"/>
      <c r="JRA21" s="97"/>
      <c r="JRN21" s="97"/>
      <c r="JSS21" s="108"/>
      <c r="JST21" s="109" t="str">
        <f t="shared" si="112"/>
        <v>Nigeria</v>
      </c>
      <c r="JSU21" s="105"/>
      <c r="JSV21" s="110">
        <f>'All Players'!J17</f>
        <v>0</v>
      </c>
      <c r="JSW21" s="106" t="s">
        <v>2</v>
      </c>
      <c r="JSX21" s="110">
        <f>'All Players'!L17</f>
        <v>0</v>
      </c>
      <c r="JSY21" s="105"/>
      <c r="JSZ21" s="109" t="str">
        <f t="shared" si="113"/>
        <v>Japan</v>
      </c>
      <c r="JTC21" s="96">
        <f t="shared" si="115"/>
        <v>4</v>
      </c>
      <c r="JTD21" s="96" t="str">
        <f>'Dummy Table1'!JSZ19</f>
        <v>Colombia</v>
      </c>
      <c r="JTE21" s="96">
        <f t="shared" si="116"/>
        <v>0</v>
      </c>
      <c r="JTF21" s="96">
        <f t="shared" si="117"/>
        <v>3</v>
      </c>
      <c r="JTG21" s="96">
        <f t="shared" si="118"/>
        <v>0</v>
      </c>
      <c r="JTH21" s="96">
        <f t="shared" si="119"/>
        <v>0</v>
      </c>
      <c r="JTI21" s="96">
        <f t="shared" si="120"/>
        <v>0</v>
      </c>
      <c r="JTJ21" s="96">
        <f t="shared" si="121"/>
        <v>100</v>
      </c>
      <c r="JTK21" s="97">
        <f t="shared" si="122"/>
        <v>3</v>
      </c>
      <c r="JTL21" s="96">
        <v>28</v>
      </c>
      <c r="JTM21" s="96">
        <f t="shared" si="123"/>
        <v>1</v>
      </c>
      <c r="JTN21" s="96">
        <f t="shared" si="124"/>
        <v>0</v>
      </c>
      <c r="JTO21" s="96">
        <f t="shared" si="125"/>
        <v>0</v>
      </c>
      <c r="JTP21" s="96">
        <f t="shared" si="126"/>
        <v>3</v>
      </c>
      <c r="JTQ21" s="100">
        <f t="shared" ref="JTQ21" si="160">IF(SUM(JUI18:JUK21)=0,IF(COUNTIF(JUL18:JUL21,0)&gt;1,4,JUL21+1),IF(JTZ21=JTZ20,IF(JTZ21=3,4,JTZ21),IF(JTZ21=5,3,IF(JTZ21=6,4,JTZ21))))</f>
        <v>4</v>
      </c>
      <c r="JTR21" s="96" t="str">
        <f t="shared" ref="JTR21" si="161">VLOOKUP(4,JTC$18:JTD$21,2,FALSE)</f>
        <v>Colombia</v>
      </c>
      <c r="JTS21" s="96">
        <f t="shared" si="129"/>
        <v>0</v>
      </c>
      <c r="JTT21" s="96">
        <f t="shared" si="130"/>
        <v>100</v>
      </c>
      <c r="JTU21" s="97">
        <f t="shared" si="131"/>
        <v>3</v>
      </c>
      <c r="JTV21" s="96">
        <f t="shared" si="132"/>
        <v>4</v>
      </c>
      <c r="JTW21" s="96">
        <f t="shared" si="133"/>
        <v>0</v>
      </c>
      <c r="JTX21" s="96">
        <f t="shared" si="134"/>
        <v>0</v>
      </c>
      <c r="JTY21" s="96">
        <f t="shared" si="135"/>
        <v>28</v>
      </c>
      <c r="JTZ21" s="96">
        <f t="shared" si="136"/>
        <v>4</v>
      </c>
      <c r="JUA21" s="96" t="str">
        <f t="shared" ref="JUA21" si="162">IF(AND(JTU20=JTU21,JTU20=JTU19,JTT20=JTT21,JTT20=JTT19,JTS20=JTS21,JTS20=JTS19),JTR21,0)</f>
        <v>Colombia</v>
      </c>
      <c r="JUB21" s="96">
        <f t="shared" si="138"/>
        <v>0</v>
      </c>
      <c r="JUC21" s="96">
        <f t="shared" si="139"/>
        <v>3</v>
      </c>
      <c r="JUD21" s="96">
        <f t="shared" si="140"/>
        <v>0</v>
      </c>
      <c r="JUE21" s="96">
        <f t="shared" si="141"/>
        <v>0</v>
      </c>
      <c r="JUF21" s="96">
        <f t="shared" si="142"/>
        <v>0</v>
      </c>
      <c r="JUG21" s="96">
        <f t="shared" si="143"/>
        <v>100</v>
      </c>
      <c r="JUH21" s="97">
        <f t="shared" si="144"/>
        <v>3</v>
      </c>
      <c r="JUI21" s="96">
        <f t="shared" si="145"/>
        <v>0</v>
      </c>
      <c r="JUJ21" s="96">
        <f t="shared" si="146"/>
        <v>0</v>
      </c>
      <c r="JUK21" s="96">
        <f t="shared" si="147"/>
        <v>0</v>
      </c>
      <c r="JUL21" s="96">
        <f t="shared" si="148"/>
        <v>0</v>
      </c>
      <c r="JUM21" s="96">
        <v>0</v>
      </c>
      <c r="JUN21" s="96">
        <f t="shared" ref="JUN21" si="163">IF(JUA21&lt;&gt;0,IF(SUM(JUI21:JUK21)=SUM(JUI20:JUK20),1,0),0)</f>
        <v>1</v>
      </c>
      <c r="JUO21" s="96">
        <f t="shared" si="156"/>
        <v>4</v>
      </c>
      <c r="JUP21" s="96" t="str">
        <f t="shared" si="151"/>
        <v>Colombia</v>
      </c>
      <c r="JUQ21" s="96">
        <v>18</v>
      </c>
      <c r="JUR21" s="96" t="str">
        <f>IF(AND('Dummy Table1'!JSV31&lt;&gt;"",'Dummy Table1'!JSX31&lt;&gt;""),IF('Dummy Table1'!JSV31&gt;'Dummy Table1'!JSX31,'Dummy Table1'!JST31,""),"")</f>
        <v/>
      </c>
      <c r="JUS21" s="96" t="str">
        <f>IF(AND('Dummy Table1'!JSV31&lt;&gt;"",'Dummy Table1'!JSX31&lt;&gt;""),IF('Dummy Table1'!JSV31='Dummy Table1'!JSX31,'Dummy Table1'!JST31,""),"")</f>
        <v>Argentina</v>
      </c>
      <c r="JUT21" s="96" t="str">
        <f>IF(AND('Dummy Table1'!JSV31&lt;&gt;"",'Dummy Table1'!JSX31&lt;&gt;""),IF('Dummy Table1'!JSV31&gt;'Dummy Table1'!JSX31,'Dummy Table1'!JSZ31,""),"")</f>
        <v/>
      </c>
      <c r="JUU21" s="96">
        <f>IF(AND('Dummy Table1'!JSV31&lt;&gt;"",'Dummy Table1'!JSX31&lt;&gt;""),'Dummy Table1'!JSV31,0)</f>
        <v>0</v>
      </c>
      <c r="JUV21" s="96" t="str">
        <f>IF(AND('Dummy Table1'!JSV31&lt;&gt;"",'Dummy Table1'!JSX31&lt;&gt;""),IF('Dummy Table1'!JSV31&lt;'Dummy Table1'!JSX31,'Dummy Table1'!JSZ31,""),"")</f>
        <v/>
      </c>
      <c r="JUW21" s="96" t="str">
        <f>IF(AND('Dummy Table1'!JSV31&lt;&gt;"",'Dummy Table1'!JSX31&lt;&gt;""),IF('Dummy Table1'!JSV31='Dummy Table1'!JSX31,'Dummy Table1'!JSZ31,""),"")</f>
        <v>Honduras</v>
      </c>
      <c r="JUX21" s="96" t="str">
        <f>IF(AND('Dummy Table1'!JSV31&lt;&gt;"",'Dummy Table1'!JSX31&lt;&gt;""),IF('Dummy Table1'!JSV31&lt;'Dummy Table1'!JSX31,'Dummy Table1'!JST31,""),"")</f>
        <v/>
      </c>
      <c r="JUY21" s="96">
        <f>IF(AND('Dummy Table1'!JSV31&lt;&gt;"",'Dummy Table1'!JSX31&lt;&gt;""),'Dummy Table1'!JSX31,0)</f>
        <v>0</v>
      </c>
      <c r="JUZ21" s="96">
        <v>1</v>
      </c>
      <c r="JVA21" s="96" t="str">
        <f t="shared" si="43"/>
        <v/>
      </c>
      <c r="JVB21" s="96" t="str">
        <f t="shared" si="44"/>
        <v>Argentina</v>
      </c>
      <c r="JVC21" s="96" t="str">
        <f t="shared" si="45"/>
        <v/>
      </c>
      <c r="JVD21" s="96" t="str">
        <f t="shared" si="46"/>
        <v/>
      </c>
      <c r="JVE21" s="96" t="str">
        <f t="shared" si="47"/>
        <v>Honduras</v>
      </c>
      <c r="JVF21" s="96" t="str">
        <f t="shared" si="48"/>
        <v/>
      </c>
      <c r="JVG21" s="96">
        <v>19</v>
      </c>
      <c r="JVH21" s="96" t="str">
        <f>'Dummy Table1'!JST32</f>
        <v>Germany</v>
      </c>
      <c r="JVI21" s="96">
        <f>IF(AND('Dummy Table1'!JSV32&lt;&gt;"",'Dummy Table1'!JSX32&lt;&gt;""),'Dummy Table1'!JSV32,"")</f>
        <v>0</v>
      </c>
      <c r="JVJ21" s="96">
        <f>IF(AND('Dummy Table1'!JSX32&lt;&gt;"",'Dummy Table1'!JSV32&lt;&gt;""),'Dummy Table1'!JSX32,"")</f>
        <v>0</v>
      </c>
      <c r="JVK21" s="96" t="str">
        <f>'Dummy Table1'!JSZ32</f>
        <v>Fiji</v>
      </c>
    </row>
    <row r="22" spans="1:1016 1027:2045 2058:3066 3097:4074 4105:5120 5131:6139 6145:7157 7170:7343" x14ac:dyDescent="0.2">
      <c r="A22" s="108"/>
      <c r="B22" s="109" t="str">
        <f>'All Players'!H18</f>
        <v>Sweden</v>
      </c>
      <c r="C22" s="105"/>
      <c r="D22" s="110" t="str">
        <f>IF('All Players'!W18&lt;&gt;"",'All Players'!W18,"")</f>
        <v/>
      </c>
      <c r="E22" s="106" t="s">
        <v>2</v>
      </c>
      <c r="F22" s="110" t="str">
        <f>IF('All Players'!Y18&lt;&gt;"",'All Players'!Y18,"")</f>
        <v/>
      </c>
      <c r="G22" s="105"/>
      <c r="H22" s="105" t="str">
        <f>'All Players'!N18</f>
        <v>Nigeria</v>
      </c>
      <c r="S22" s="97"/>
      <c r="Y22" s="100"/>
      <c r="AC22" s="97"/>
      <c r="AP22" s="97"/>
      <c r="AY22" s="96">
        <v>19</v>
      </c>
      <c r="AZ22" s="96" t="str">
        <f>IF(AND('Dummy Table1'!D32&lt;&gt;"",'Dummy Table1'!F32&lt;&gt;""),IF('Dummy Table1'!D32&gt;'Dummy Table1'!F32,'Dummy Table1'!B32,""),"")</f>
        <v/>
      </c>
      <c r="BA22" s="96" t="str">
        <f>IF(AND('Dummy Table1'!D32&lt;&gt;"",'Dummy Table1'!F32&lt;&gt;""),IF('Dummy Table1'!D32='Dummy Table1'!F32,'Dummy Table1'!B32,""),"")</f>
        <v/>
      </c>
      <c r="BB22" s="96" t="str">
        <f>IF(AND('Dummy Table1'!D32&lt;&gt;"",'Dummy Table1'!F32&lt;&gt;""),IF('Dummy Table1'!D32&gt;'Dummy Table1'!F32,'Dummy Table1'!H32,""),"")</f>
        <v/>
      </c>
      <c r="BC22" s="96">
        <f>IF(AND('Dummy Table1'!D32&lt;&gt;"",'Dummy Table1'!F32&lt;&gt;""),'Dummy Table1'!D32,0)</f>
        <v>0</v>
      </c>
      <c r="BD22" s="96" t="str">
        <f>IF(AND('Dummy Table1'!D32&lt;&gt;"",'Dummy Table1'!F32&lt;&gt;""),IF('Dummy Table1'!D32&lt;'Dummy Table1'!F32,'Dummy Table1'!H32,""),"")</f>
        <v/>
      </c>
      <c r="BE22" s="96" t="str">
        <f>IF(AND('Dummy Table1'!D32&lt;&gt;"",'Dummy Table1'!F32&lt;&gt;""),IF('Dummy Table1'!D32='Dummy Table1'!F32,'Dummy Table1'!H32,""),"")</f>
        <v/>
      </c>
      <c r="BF22" s="96" t="str">
        <f>IF(AND('Dummy Table1'!D32&lt;&gt;"",'Dummy Table1'!F32&lt;&gt;""),IF('Dummy Table1'!D32&lt;'Dummy Table1'!F32,'Dummy Table1'!B32,""),"")</f>
        <v/>
      </c>
      <c r="BG22" s="96">
        <f>IF(AND('Dummy Table1'!D32&lt;&gt;"",'Dummy Table1'!F32&lt;&gt;""),'Dummy Table1'!F32,0)</f>
        <v>0</v>
      </c>
      <c r="BH22" s="96">
        <v>1</v>
      </c>
      <c r="BI22" s="96" t="str">
        <f t="shared" si="1"/>
        <v/>
      </c>
      <c r="BJ22" s="96" t="str">
        <f t="shared" si="2"/>
        <v/>
      </c>
      <c r="BK22" s="96" t="str">
        <f t="shared" si="3"/>
        <v/>
      </c>
      <c r="BL22" s="96" t="str">
        <f t="shared" si="4"/>
        <v/>
      </c>
      <c r="BM22" s="96" t="str">
        <f t="shared" si="5"/>
        <v/>
      </c>
      <c r="BN22" s="96" t="str">
        <f t="shared" si="6"/>
        <v/>
      </c>
      <c r="BO22" s="96">
        <v>20</v>
      </c>
      <c r="BP22" s="96" t="str">
        <f>'Dummy Table1'!B33</f>
        <v>Korea Republic</v>
      </c>
      <c r="BQ22" s="96" t="str">
        <f>IF(AND('Dummy Table1'!D33&lt;&gt;"",'Dummy Table1'!F33&lt;&gt;""),'Dummy Table1'!D33,"")</f>
        <v/>
      </c>
      <c r="BR22" s="96" t="str">
        <f>IF(AND('Dummy Table1'!F33&lt;&gt;"",'Dummy Table1'!D33&lt;&gt;""),'Dummy Table1'!F33,"")</f>
        <v/>
      </c>
      <c r="BS22" s="96" t="str">
        <f>'Dummy Table1'!H33</f>
        <v>Mexico</v>
      </c>
      <c r="BU22" s="108"/>
      <c r="BV22" s="109"/>
      <c r="BW22" s="105"/>
      <c r="BX22" s="110"/>
      <c r="BY22" s="106"/>
      <c r="BZ22" s="110"/>
      <c r="CA22" s="105"/>
      <c r="CB22" s="105"/>
      <c r="CM22" s="97"/>
      <c r="CS22" s="100"/>
      <c r="CW22" s="97"/>
      <c r="DJ22" s="97"/>
      <c r="EO22" s="108"/>
      <c r="EP22" s="109"/>
      <c r="EQ22" s="105"/>
      <c r="ER22" s="110"/>
      <c r="ES22" s="106"/>
      <c r="ET22" s="110"/>
      <c r="EU22" s="105"/>
      <c r="EV22" s="105"/>
      <c r="FG22" s="97"/>
      <c r="FM22" s="100"/>
      <c r="FQ22" s="97"/>
      <c r="GD22" s="97"/>
      <c r="HI22" s="108"/>
      <c r="HJ22" s="109"/>
      <c r="HK22" s="105"/>
      <c r="HL22" s="110"/>
      <c r="HM22" s="106"/>
      <c r="HN22" s="110"/>
      <c r="HO22" s="105"/>
      <c r="HP22" s="105"/>
      <c r="IA22" s="97"/>
      <c r="IG22" s="100"/>
      <c r="IK22" s="97"/>
      <c r="IX22" s="97"/>
      <c r="KC22" s="108"/>
      <c r="KD22" s="109"/>
      <c r="KE22" s="105"/>
      <c r="KF22" s="110"/>
      <c r="KG22" s="106"/>
      <c r="KH22" s="110"/>
      <c r="KI22" s="105"/>
      <c r="KJ22" s="105"/>
      <c r="KU22" s="97"/>
      <c r="LA22" s="100"/>
      <c r="LE22" s="97"/>
      <c r="LR22" s="97"/>
      <c r="MW22" s="108"/>
      <c r="MX22" s="109"/>
      <c r="MY22" s="105"/>
      <c r="MZ22" s="110"/>
      <c r="NA22" s="106"/>
      <c r="NB22" s="110"/>
      <c r="NC22" s="105"/>
      <c r="ND22" s="105"/>
      <c r="NO22" s="97"/>
      <c r="NU22" s="100"/>
      <c r="NY22" s="97"/>
      <c r="OL22" s="97"/>
      <c r="PQ22" s="108"/>
      <c r="PR22" s="109"/>
      <c r="PS22" s="105"/>
      <c r="PT22" s="110"/>
      <c r="PU22" s="106"/>
      <c r="PV22" s="110"/>
      <c r="PW22" s="105"/>
      <c r="PX22" s="105"/>
      <c r="QI22" s="97"/>
      <c r="QO22" s="100"/>
      <c r="QS22" s="97"/>
      <c r="RF22" s="97"/>
      <c r="SK22" s="108"/>
      <c r="SL22" s="109"/>
      <c r="SM22" s="105"/>
      <c r="SN22" s="110"/>
      <c r="SO22" s="106"/>
      <c r="SP22" s="110"/>
      <c r="SQ22" s="105"/>
      <c r="SR22" s="105"/>
      <c r="TC22" s="97"/>
      <c r="TI22" s="100"/>
      <c r="TM22" s="97"/>
      <c r="TZ22" s="97"/>
      <c r="VE22" s="108"/>
      <c r="VF22" s="109"/>
      <c r="VG22" s="105"/>
      <c r="VH22" s="110"/>
      <c r="VI22" s="106"/>
      <c r="VJ22" s="110"/>
      <c r="VK22" s="105"/>
      <c r="VL22" s="105"/>
      <c r="VW22" s="97"/>
      <c r="WC22" s="100"/>
      <c r="WG22" s="97"/>
      <c r="WT22" s="97"/>
      <c r="XY22" s="108"/>
      <c r="XZ22" s="109"/>
      <c r="YA22" s="105"/>
      <c r="YB22" s="110"/>
      <c r="YC22" s="106"/>
      <c r="YD22" s="110"/>
      <c r="YE22" s="105"/>
      <c r="YF22" s="105"/>
      <c r="YQ22" s="97"/>
      <c r="YW22" s="100"/>
      <c r="ZA22" s="97"/>
      <c r="ZN22" s="97"/>
      <c r="AAS22" s="108"/>
      <c r="AAT22" s="109"/>
      <c r="AAU22" s="105"/>
      <c r="AAV22" s="110"/>
      <c r="AAW22" s="106"/>
      <c r="AAX22" s="110"/>
      <c r="AAY22" s="105"/>
      <c r="AAZ22" s="105"/>
      <c r="ABK22" s="97"/>
      <c r="ABQ22" s="100"/>
      <c r="ABU22" s="97"/>
      <c r="ACH22" s="97"/>
      <c r="ADM22" s="108"/>
      <c r="ADN22" s="109"/>
      <c r="ADO22" s="105"/>
      <c r="ADP22" s="110"/>
      <c r="ADQ22" s="106"/>
      <c r="ADR22" s="110"/>
      <c r="ADS22" s="105"/>
      <c r="ADT22" s="105"/>
      <c r="AEE22" s="97"/>
      <c r="AEK22" s="100"/>
      <c r="AEO22" s="97"/>
      <c r="AFB22" s="97"/>
      <c r="AGG22" s="108"/>
      <c r="AGH22" s="109"/>
      <c r="AGI22" s="105"/>
      <c r="AGJ22" s="110"/>
      <c r="AGK22" s="106"/>
      <c r="AGL22" s="110"/>
      <c r="AGM22" s="105"/>
      <c r="AGN22" s="105"/>
      <c r="AGY22" s="97"/>
      <c r="AHE22" s="100"/>
      <c r="AHI22" s="97"/>
      <c r="AHV22" s="97"/>
      <c r="AJA22" s="108"/>
      <c r="AJB22" s="109"/>
      <c r="AJC22" s="105"/>
      <c r="AJD22" s="110"/>
      <c r="AJE22" s="106"/>
      <c r="AJF22" s="110"/>
      <c r="AJG22" s="105"/>
      <c r="AJH22" s="105"/>
      <c r="AJS22" s="97"/>
      <c r="AJY22" s="100"/>
      <c r="AKC22" s="97"/>
      <c r="AKP22" s="97"/>
      <c r="ALU22" s="108"/>
      <c r="ALV22" s="109"/>
      <c r="ALW22" s="105"/>
      <c r="ALX22" s="110"/>
      <c r="ALY22" s="106"/>
      <c r="ALZ22" s="110"/>
      <c r="AMA22" s="105"/>
      <c r="AMB22" s="105"/>
      <c r="AMM22" s="97"/>
      <c r="AMS22" s="100"/>
      <c r="AMW22" s="97"/>
      <c r="ANJ22" s="97"/>
      <c r="AOO22" s="108"/>
      <c r="AOP22" s="109"/>
      <c r="AOQ22" s="105"/>
      <c r="AOR22" s="110"/>
      <c r="AOS22" s="106"/>
      <c r="AOT22" s="110"/>
      <c r="AOU22" s="105"/>
      <c r="AOV22" s="105"/>
      <c r="APG22" s="97"/>
      <c r="APM22" s="100"/>
      <c r="APQ22" s="97"/>
      <c r="AQD22" s="97"/>
      <c r="ARI22" s="108"/>
      <c r="ARJ22" s="109"/>
      <c r="ARK22" s="105"/>
      <c r="ARL22" s="110"/>
      <c r="ARM22" s="106"/>
      <c r="ARN22" s="110"/>
      <c r="ARO22" s="105"/>
      <c r="ARP22" s="105"/>
      <c r="ASA22" s="97"/>
      <c r="ASG22" s="100"/>
      <c r="ASK22" s="97"/>
      <c r="ASX22" s="97"/>
      <c r="AUC22" s="108"/>
      <c r="AUD22" s="109"/>
      <c r="AUE22" s="105"/>
      <c r="AUF22" s="110"/>
      <c r="AUG22" s="106"/>
      <c r="AUH22" s="110"/>
      <c r="AUI22" s="105"/>
      <c r="AUJ22" s="105"/>
      <c r="AUU22" s="97"/>
      <c r="AVA22" s="100"/>
      <c r="AVE22" s="97"/>
      <c r="AVR22" s="97"/>
      <c r="AWW22" s="108"/>
      <c r="AWX22" s="109"/>
      <c r="AWY22" s="105"/>
      <c r="AWZ22" s="110"/>
      <c r="AXA22" s="106"/>
      <c r="AXB22" s="110"/>
      <c r="AXC22" s="105"/>
      <c r="AXD22" s="105"/>
      <c r="AXO22" s="97"/>
      <c r="AXU22" s="100"/>
      <c r="AXY22" s="97"/>
      <c r="AYL22" s="97"/>
      <c r="AZQ22" s="108"/>
      <c r="AZR22" s="109"/>
      <c r="AZS22" s="105"/>
      <c r="AZT22" s="110"/>
      <c r="AZU22" s="106"/>
      <c r="AZV22" s="110"/>
      <c r="AZW22" s="105"/>
      <c r="AZX22" s="105"/>
      <c r="BAI22" s="97"/>
      <c r="BAO22" s="100"/>
      <c r="BAS22" s="97"/>
      <c r="BBF22" s="97"/>
      <c r="BCK22" s="108"/>
      <c r="BCL22" s="109"/>
      <c r="BCM22" s="105"/>
      <c r="BCN22" s="110"/>
      <c r="BCO22" s="106"/>
      <c r="BCP22" s="110"/>
      <c r="BCQ22" s="105"/>
      <c r="BCR22" s="105"/>
      <c r="BDC22" s="97"/>
      <c r="BDI22" s="100"/>
      <c r="BDM22" s="97"/>
      <c r="BDZ22" s="97"/>
      <c r="BFE22" s="108"/>
      <c r="BFF22" s="109"/>
      <c r="BFG22" s="105"/>
      <c r="BFH22" s="110"/>
      <c r="BFI22" s="106"/>
      <c r="BFJ22" s="110"/>
      <c r="BFK22" s="105"/>
      <c r="BFL22" s="105"/>
      <c r="BFW22" s="97"/>
      <c r="BGC22" s="100"/>
      <c r="BGG22" s="97"/>
      <c r="BGT22" s="97"/>
      <c r="BHY22" s="108"/>
      <c r="BHZ22" s="109"/>
      <c r="BIA22" s="105"/>
      <c r="BIB22" s="110"/>
      <c r="BIC22" s="106"/>
      <c r="BID22" s="110"/>
      <c r="BIE22" s="105"/>
      <c r="BIF22" s="105"/>
      <c r="BIQ22" s="97"/>
      <c r="BIW22" s="100"/>
      <c r="BJA22" s="97"/>
      <c r="BJN22" s="97"/>
      <c r="BKS22" s="108"/>
      <c r="BKT22" s="109"/>
      <c r="BKU22" s="105"/>
      <c r="BKV22" s="110"/>
      <c r="BKW22" s="106"/>
      <c r="BKX22" s="110"/>
      <c r="BKY22" s="105"/>
      <c r="BKZ22" s="105"/>
      <c r="BLK22" s="97"/>
      <c r="BLQ22" s="100"/>
      <c r="BLU22" s="97"/>
      <c r="BMH22" s="97"/>
      <c r="BNM22" s="108"/>
      <c r="BNN22" s="109"/>
      <c r="BNO22" s="105"/>
      <c r="BNP22" s="110"/>
      <c r="BNQ22" s="106"/>
      <c r="BNR22" s="110"/>
      <c r="BNS22" s="105"/>
      <c r="BNT22" s="105"/>
      <c r="BOE22" s="97"/>
      <c r="BOK22" s="100"/>
      <c r="BOO22" s="97"/>
      <c r="BPB22" s="97"/>
      <c r="BQG22" s="108"/>
      <c r="BQH22" s="109"/>
      <c r="BQI22" s="105"/>
      <c r="BQJ22" s="110"/>
      <c r="BQK22" s="106"/>
      <c r="BQL22" s="110"/>
      <c r="BQM22" s="105"/>
      <c r="BQN22" s="105"/>
      <c r="BQY22" s="97"/>
      <c r="BRE22" s="100"/>
      <c r="BRI22" s="97"/>
      <c r="BRV22" s="97"/>
      <c r="BTA22" s="108"/>
      <c r="BTB22" s="109"/>
      <c r="BTC22" s="105"/>
      <c r="BTD22" s="110"/>
      <c r="BTE22" s="106"/>
      <c r="BTF22" s="110"/>
      <c r="BTG22" s="105"/>
      <c r="BTH22" s="105"/>
      <c r="BTS22" s="97"/>
      <c r="BTY22" s="100"/>
      <c r="BUC22" s="97"/>
      <c r="BUP22" s="97"/>
      <c r="BVU22" s="108"/>
      <c r="BVV22" s="109"/>
      <c r="BVW22" s="105"/>
      <c r="BVX22" s="110"/>
      <c r="BVY22" s="106"/>
      <c r="BVZ22" s="110"/>
      <c r="BWA22" s="105"/>
      <c r="BWB22" s="105"/>
      <c r="BWM22" s="97"/>
      <c r="BWS22" s="100"/>
      <c r="BWW22" s="97"/>
      <c r="BXJ22" s="97"/>
      <c r="BYO22" s="108"/>
      <c r="BYP22" s="109"/>
      <c r="BYQ22" s="105"/>
      <c r="BYR22" s="110"/>
      <c r="BYS22" s="106"/>
      <c r="BYT22" s="110"/>
      <c r="BYU22" s="105"/>
      <c r="BYV22" s="105"/>
      <c r="BZG22" s="97"/>
      <c r="BZM22" s="100"/>
      <c r="BZQ22" s="97"/>
      <c r="CAD22" s="97"/>
      <c r="CBI22" s="108"/>
      <c r="CBJ22" s="109"/>
      <c r="CBK22" s="105"/>
      <c r="CBL22" s="110"/>
      <c r="CBM22" s="106"/>
      <c r="CBN22" s="110"/>
      <c r="CBO22" s="105"/>
      <c r="CBP22" s="105"/>
      <c r="CCA22" s="97"/>
      <c r="CCG22" s="100"/>
      <c r="CCK22" s="97"/>
      <c r="CCX22" s="97"/>
      <c r="CEC22" s="108"/>
      <c r="CED22" s="109"/>
      <c r="CEE22" s="105"/>
      <c r="CEF22" s="110"/>
      <c r="CEG22" s="106"/>
      <c r="CEH22" s="110"/>
      <c r="CEI22" s="105"/>
      <c r="CEJ22" s="105"/>
      <c r="CEU22" s="97"/>
      <c r="CFA22" s="100"/>
      <c r="CFE22" s="97"/>
      <c r="CFR22" s="97"/>
      <c r="CGW22" s="108"/>
      <c r="CGX22" s="109"/>
      <c r="CGY22" s="105"/>
      <c r="CGZ22" s="110"/>
      <c r="CHA22" s="106"/>
      <c r="CHB22" s="110"/>
      <c r="CHC22" s="105"/>
      <c r="CHD22" s="105"/>
      <c r="CHO22" s="97"/>
      <c r="CHU22" s="100"/>
      <c r="CHY22" s="97"/>
      <c r="CIL22" s="97"/>
      <c r="CJQ22" s="108"/>
      <c r="CJR22" s="109"/>
      <c r="CJS22" s="105"/>
      <c r="CJT22" s="110"/>
      <c r="CJU22" s="106"/>
      <c r="CJV22" s="110"/>
      <c r="CJW22" s="105"/>
      <c r="CJX22" s="105"/>
      <c r="CKI22" s="97"/>
      <c r="CKO22" s="100"/>
      <c r="CKS22" s="97"/>
      <c r="CLF22" s="97"/>
      <c r="CMK22" s="108"/>
      <c r="CML22" s="109"/>
      <c r="CMM22" s="105"/>
      <c r="CMN22" s="110"/>
      <c r="CMO22" s="106"/>
      <c r="CMP22" s="110"/>
      <c r="CMQ22" s="105"/>
      <c r="CMR22" s="105"/>
      <c r="CNC22" s="97"/>
      <c r="CNI22" s="100"/>
      <c r="CNM22" s="97"/>
      <c r="CNZ22" s="97"/>
      <c r="CPE22" s="108"/>
      <c r="CPF22" s="109"/>
      <c r="CPG22" s="105"/>
      <c r="CPH22" s="110"/>
      <c r="CPI22" s="106"/>
      <c r="CPJ22" s="110"/>
      <c r="CPK22" s="105"/>
      <c r="CPL22" s="105"/>
      <c r="CPW22" s="97"/>
      <c r="CQC22" s="100"/>
      <c r="CQG22" s="97"/>
      <c r="CQT22" s="97"/>
      <c r="CRY22" s="108"/>
      <c r="CRZ22" s="109"/>
      <c r="CSA22" s="105"/>
      <c r="CSB22" s="110"/>
      <c r="CSC22" s="106"/>
      <c r="CSD22" s="110"/>
      <c r="CSE22" s="105"/>
      <c r="CSF22" s="105"/>
      <c r="CSQ22" s="97"/>
      <c r="CSW22" s="100"/>
      <c r="CTA22" s="97"/>
      <c r="CTN22" s="97"/>
      <c r="CUS22" s="108"/>
      <c r="CUT22" s="109"/>
      <c r="CUU22" s="105"/>
      <c r="CUV22" s="110"/>
      <c r="CUW22" s="106"/>
      <c r="CUX22" s="110"/>
      <c r="CUY22" s="105"/>
      <c r="CUZ22" s="105"/>
      <c r="CVK22" s="97"/>
      <c r="CVQ22" s="100"/>
      <c r="CVU22" s="97"/>
      <c r="CWH22" s="97"/>
      <c r="CXM22" s="108"/>
      <c r="CXN22" s="109"/>
      <c r="CXO22" s="105"/>
      <c r="CXP22" s="110"/>
      <c r="CXQ22" s="106"/>
      <c r="CXR22" s="110"/>
      <c r="CXS22" s="105"/>
      <c r="CXT22" s="105"/>
      <c r="CYE22" s="97"/>
      <c r="CYK22" s="100"/>
      <c r="CYO22" s="97"/>
      <c r="CZB22" s="97"/>
      <c r="DAG22" s="108"/>
      <c r="DAH22" s="109"/>
      <c r="DAI22" s="105"/>
      <c r="DAJ22" s="110"/>
      <c r="DAK22" s="106"/>
      <c r="DAL22" s="110"/>
      <c r="DAM22" s="105"/>
      <c r="DAN22" s="105"/>
      <c r="DAY22" s="97"/>
      <c r="DBE22" s="100"/>
      <c r="DBI22" s="97"/>
      <c r="DBV22" s="97"/>
      <c r="DDA22" s="108"/>
      <c r="DDB22" s="109"/>
      <c r="DDC22" s="105"/>
      <c r="DDD22" s="110"/>
      <c r="DDE22" s="106"/>
      <c r="DDF22" s="110"/>
      <c r="DDG22" s="105"/>
      <c r="DDH22" s="105"/>
      <c r="DDS22" s="97"/>
      <c r="DDY22" s="100"/>
      <c r="DEC22" s="97"/>
      <c r="DEP22" s="97"/>
      <c r="DFU22" s="108"/>
      <c r="DFV22" s="109"/>
      <c r="DFW22" s="105"/>
      <c r="DFX22" s="110"/>
      <c r="DFY22" s="106"/>
      <c r="DFZ22" s="110"/>
      <c r="DGA22" s="105"/>
      <c r="DGB22" s="105"/>
      <c r="DGM22" s="97"/>
      <c r="DGS22" s="100"/>
      <c r="DGW22" s="97"/>
      <c r="DHJ22" s="97"/>
      <c r="DIO22" s="108"/>
      <c r="DIP22" s="109"/>
      <c r="DIQ22" s="105"/>
      <c r="DIR22" s="110"/>
      <c r="DIS22" s="106"/>
      <c r="DIT22" s="110"/>
      <c r="DIU22" s="105"/>
      <c r="DIV22" s="105"/>
      <c r="DJG22" s="97"/>
      <c r="DJM22" s="100"/>
      <c r="DJQ22" s="97"/>
      <c r="DKD22" s="97"/>
      <c r="DLI22" s="108"/>
      <c r="DLJ22" s="109"/>
      <c r="DLK22" s="105"/>
      <c r="DLL22" s="110"/>
      <c r="DLM22" s="106"/>
      <c r="DLN22" s="110"/>
      <c r="DLO22" s="105"/>
      <c r="DLP22" s="105"/>
      <c r="DMA22" s="97"/>
      <c r="DMG22" s="100"/>
      <c r="DMK22" s="97"/>
      <c r="DMX22" s="97"/>
      <c r="DOC22" s="108"/>
      <c r="DOD22" s="109"/>
      <c r="DOE22" s="105"/>
      <c r="DOF22" s="110"/>
      <c r="DOG22" s="106"/>
      <c r="DOH22" s="110"/>
      <c r="DOI22" s="105"/>
      <c r="DOJ22" s="105"/>
      <c r="DOU22" s="97"/>
      <c r="DPA22" s="100"/>
      <c r="DPE22" s="97"/>
      <c r="DPR22" s="97"/>
      <c r="DQW22" s="108"/>
      <c r="DQX22" s="109"/>
      <c r="DQY22" s="105"/>
      <c r="DQZ22" s="110"/>
      <c r="DRA22" s="106"/>
      <c r="DRB22" s="110"/>
      <c r="DRC22" s="105"/>
      <c r="DRD22" s="105"/>
      <c r="DRO22" s="97"/>
      <c r="DRU22" s="100"/>
      <c r="DRY22" s="97"/>
      <c r="DSL22" s="97"/>
      <c r="DTQ22" s="108"/>
      <c r="DTR22" s="109"/>
      <c r="DTS22" s="105"/>
      <c r="DTT22" s="110"/>
      <c r="DTU22" s="106"/>
      <c r="DTV22" s="110"/>
      <c r="DTW22" s="105"/>
      <c r="DTX22" s="105"/>
      <c r="DUI22" s="97"/>
      <c r="DUO22" s="100"/>
      <c r="DUS22" s="97"/>
      <c r="DVF22" s="97"/>
      <c r="DWK22" s="108"/>
      <c r="DWL22" s="109"/>
      <c r="DWM22" s="105"/>
      <c r="DWN22" s="110"/>
      <c r="DWO22" s="106"/>
      <c r="DWP22" s="110"/>
      <c r="DWQ22" s="105"/>
      <c r="DWR22" s="105"/>
      <c r="DXC22" s="97"/>
      <c r="DXI22" s="100"/>
      <c r="DXM22" s="97"/>
      <c r="DXZ22" s="97"/>
      <c r="DZE22" s="108"/>
      <c r="DZF22" s="109"/>
      <c r="DZG22" s="105"/>
      <c r="DZH22" s="110"/>
      <c r="DZI22" s="106"/>
      <c r="DZJ22" s="110"/>
      <c r="DZK22" s="105"/>
      <c r="DZL22" s="105"/>
      <c r="DZW22" s="97"/>
      <c r="EAC22" s="100"/>
      <c r="EAG22" s="97"/>
      <c r="EAT22" s="97"/>
      <c r="EBY22" s="108"/>
      <c r="EBZ22" s="109"/>
      <c r="ECA22" s="105"/>
      <c r="ECB22" s="110"/>
      <c r="ECC22" s="106"/>
      <c r="ECD22" s="110"/>
      <c r="ECE22" s="105"/>
      <c r="ECF22" s="105"/>
      <c r="ECQ22" s="97"/>
      <c r="ECW22" s="100"/>
      <c r="EDA22" s="97"/>
      <c r="EDN22" s="97"/>
      <c r="EES22" s="108"/>
      <c r="EET22" s="109"/>
      <c r="EEU22" s="105"/>
      <c r="EEV22" s="110"/>
      <c r="EEW22" s="106"/>
      <c r="EEX22" s="110"/>
      <c r="EEY22" s="105"/>
      <c r="EEZ22" s="105"/>
      <c r="EFK22" s="97"/>
      <c r="EFQ22" s="100"/>
      <c r="EFU22" s="97"/>
      <c r="EGH22" s="97"/>
      <c r="EHM22" s="108"/>
      <c r="EHN22" s="109"/>
      <c r="EHO22" s="105"/>
      <c r="EHP22" s="110"/>
      <c r="EHQ22" s="106"/>
      <c r="EHR22" s="110"/>
      <c r="EHS22" s="105"/>
      <c r="EHT22" s="105"/>
      <c r="EIE22" s="97"/>
      <c r="EIK22" s="100"/>
      <c r="EIO22" s="97"/>
      <c r="EJB22" s="97"/>
      <c r="EKG22" s="108"/>
      <c r="EKH22" s="109"/>
      <c r="EKI22" s="105"/>
      <c r="EKJ22" s="110"/>
      <c r="EKK22" s="106"/>
      <c r="EKL22" s="110"/>
      <c r="EKM22" s="105"/>
      <c r="EKN22" s="105"/>
      <c r="EKY22" s="97"/>
      <c r="ELE22" s="100"/>
      <c r="ELI22" s="97"/>
      <c r="ELV22" s="97"/>
      <c r="ENA22" s="108"/>
      <c r="ENB22" s="109"/>
      <c r="ENC22" s="105"/>
      <c r="END22" s="110"/>
      <c r="ENE22" s="106"/>
      <c r="ENF22" s="110"/>
      <c r="ENG22" s="105"/>
      <c r="ENH22" s="105"/>
      <c r="ENS22" s="97"/>
      <c r="ENY22" s="100"/>
      <c r="EOC22" s="97"/>
      <c r="EOP22" s="97"/>
      <c r="EPU22" s="108"/>
      <c r="EPV22" s="109"/>
      <c r="EPW22" s="105"/>
      <c r="EPX22" s="110"/>
      <c r="EPY22" s="106"/>
      <c r="EPZ22" s="110"/>
      <c r="EQA22" s="105"/>
      <c r="EQB22" s="105"/>
      <c r="EQM22" s="97"/>
      <c r="EQS22" s="100"/>
      <c r="EQW22" s="97"/>
      <c r="ERJ22" s="97"/>
      <c r="ESO22" s="108"/>
      <c r="ESP22" s="109"/>
      <c r="ESQ22" s="105"/>
      <c r="ESR22" s="110"/>
      <c r="ESS22" s="106"/>
      <c r="EST22" s="110"/>
      <c r="ESU22" s="105"/>
      <c r="ESV22" s="105"/>
      <c r="ETG22" s="97"/>
      <c r="ETM22" s="100"/>
      <c r="ETQ22" s="97"/>
      <c r="EUD22" s="97"/>
      <c r="EVI22" s="108"/>
      <c r="EVJ22" s="109"/>
      <c r="EVK22" s="105"/>
      <c r="EVL22" s="110"/>
      <c r="EVM22" s="106"/>
      <c r="EVN22" s="110"/>
      <c r="EVO22" s="105"/>
      <c r="EVP22" s="105"/>
      <c r="EWA22" s="97"/>
      <c r="EWG22" s="100"/>
      <c r="EWK22" s="97"/>
      <c r="EWX22" s="97"/>
      <c r="EYC22" s="108"/>
      <c r="EYD22" s="109"/>
      <c r="EYE22" s="105"/>
      <c r="EYF22" s="110"/>
      <c r="EYG22" s="106"/>
      <c r="EYH22" s="110"/>
      <c r="EYI22" s="105"/>
      <c r="EYJ22" s="105"/>
      <c r="EYU22" s="97"/>
      <c r="EZA22" s="100"/>
      <c r="EZE22" s="97"/>
      <c r="EZR22" s="97"/>
      <c r="FAW22" s="108"/>
      <c r="FAX22" s="109"/>
      <c r="FAY22" s="105"/>
      <c r="FAZ22" s="110"/>
      <c r="FBA22" s="106"/>
      <c r="FBB22" s="110"/>
      <c r="FBC22" s="105"/>
      <c r="FBD22" s="105"/>
      <c r="FBO22" s="97"/>
      <c r="FBU22" s="100"/>
      <c r="FBY22" s="97"/>
      <c r="FCL22" s="97"/>
      <c r="FDQ22" s="108"/>
      <c r="FDR22" s="109"/>
      <c r="FDS22" s="105"/>
      <c r="FDT22" s="110"/>
      <c r="FDU22" s="106"/>
      <c r="FDV22" s="110"/>
      <c r="FDW22" s="105"/>
      <c r="FDX22" s="105"/>
      <c r="FEI22" s="97"/>
      <c r="FEO22" s="100"/>
      <c r="FES22" s="97"/>
      <c r="FFF22" s="97"/>
      <c r="FGK22" s="108"/>
      <c r="FGL22" s="109"/>
      <c r="FGM22" s="105"/>
      <c r="FGN22" s="110"/>
      <c r="FGO22" s="106"/>
      <c r="FGP22" s="110"/>
      <c r="FGQ22" s="105"/>
      <c r="FGR22" s="105"/>
      <c r="FHC22" s="97"/>
      <c r="FHI22" s="100"/>
      <c r="FHM22" s="97"/>
      <c r="FHZ22" s="97"/>
      <c r="FJE22" s="108"/>
      <c r="FJF22" s="109"/>
      <c r="FJG22" s="105"/>
      <c r="FJH22" s="110"/>
      <c r="FJI22" s="106"/>
      <c r="FJJ22" s="110"/>
      <c r="FJK22" s="105"/>
      <c r="FJL22" s="105"/>
      <c r="FJW22" s="97"/>
      <c r="FKC22" s="100"/>
      <c r="FKG22" s="97"/>
      <c r="FKT22" s="97"/>
      <c r="FLY22" s="108"/>
      <c r="FLZ22" s="109"/>
      <c r="FMA22" s="105"/>
      <c r="FMB22" s="110"/>
      <c r="FMC22" s="106"/>
      <c r="FMD22" s="110"/>
      <c r="FME22" s="105"/>
      <c r="FMF22" s="105"/>
      <c r="FMQ22" s="97"/>
      <c r="FMW22" s="100"/>
      <c r="FNA22" s="97"/>
      <c r="FNN22" s="97"/>
      <c r="FOS22" s="108"/>
      <c r="FOT22" s="109"/>
      <c r="FOU22" s="105"/>
      <c r="FOV22" s="110"/>
      <c r="FOW22" s="106"/>
      <c r="FOX22" s="110"/>
      <c r="FOY22" s="105"/>
      <c r="FOZ22" s="105"/>
      <c r="FPK22" s="97"/>
      <c r="FPQ22" s="100"/>
      <c r="FPU22" s="97"/>
      <c r="FQH22" s="97"/>
      <c r="FRM22" s="108"/>
      <c r="FRN22" s="109"/>
      <c r="FRO22" s="105"/>
      <c r="FRP22" s="110"/>
      <c r="FRQ22" s="106"/>
      <c r="FRR22" s="110"/>
      <c r="FRS22" s="105"/>
      <c r="FRT22" s="105"/>
      <c r="FSE22" s="97"/>
      <c r="FSK22" s="100"/>
      <c r="FSO22" s="97"/>
      <c r="FTB22" s="97"/>
      <c r="FUG22" s="108"/>
      <c r="FUH22" s="109"/>
      <c r="FUI22" s="105"/>
      <c r="FUJ22" s="110"/>
      <c r="FUK22" s="106"/>
      <c r="FUL22" s="110"/>
      <c r="FUM22" s="105"/>
      <c r="FUN22" s="105"/>
      <c r="FUY22" s="97"/>
      <c r="FVE22" s="100"/>
      <c r="FVI22" s="97"/>
      <c r="FVV22" s="97"/>
      <c r="FXA22" s="108"/>
      <c r="FXB22" s="109"/>
      <c r="FXC22" s="105"/>
      <c r="FXD22" s="110"/>
      <c r="FXE22" s="106"/>
      <c r="FXF22" s="110"/>
      <c r="FXG22" s="105"/>
      <c r="FXH22" s="105"/>
      <c r="FXS22" s="97"/>
      <c r="FXY22" s="100"/>
      <c r="FYC22" s="97"/>
      <c r="FYP22" s="97"/>
      <c r="FZU22" s="108"/>
      <c r="FZV22" s="109"/>
      <c r="FZW22" s="105"/>
      <c r="FZX22" s="110"/>
      <c r="FZY22" s="106"/>
      <c r="FZZ22" s="110"/>
      <c r="GAA22" s="105"/>
      <c r="GAB22" s="105"/>
      <c r="GAM22" s="97"/>
      <c r="GAS22" s="100"/>
      <c r="GAW22" s="97"/>
      <c r="GBJ22" s="97"/>
      <c r="GCO22" s="108"/>
      <c r="GCP22" s="109"/>
      <c r="GCQ22" s="105"/>
      <c r="GCR22" s="110"/>
      <c r="GCS22" s="106"/>
      <c r="GCT22" s="110"/>
      <c r="GCU22" s="105"/>
      <c r="GCV22" s="105"/>
      <c r="GDG22" s="97"/>
      <c r="GDM22" s="100"/>
      <c r="GDQ22" s="97"/>
      <c r="GED22" s="97"/>
      <c r="GFI22" s="108"/>
      <c r="GFJ22" s="109"/>
      <c r="GFK22" s="105"/>
      <c r="GFL22" s="110"/>
      <c r="GFM22" s="106"/>
      <c r="GFN22" s="110"/>
      <c r="GFO22" s="105"/>
      <c r="GFP22" s="105"/>
      <c r="GGA22" s="97"/>
      <c r="GGG22" s="100"/>
      <c r="GGK22" s="97"/>
      <c r="GGX22" s="97"/>
      <c r="GIC22" s="108"/>
      <c r="GID22" s="109"/>
      <c r="GIE22" s="105"/>
      <c r="GIF22" s="110"/>
      <c r="GIG22" s="106"/>
      <c r="GIH22" s="110"/>
      <c r="GII22" s="105"/>
      <c r="GIJ22" s="105"/>
      <c r="GIU22" s="97"/>
      <c r="GJA22" s="100"/>
      <c r="GJE22" s="97"/>
      <c r="GJR22" s="97"/>
      <c r="GKW22" s="108"/>
      <c r="GKX22" s="109"/>
      <c r="GKY22" s="105"/>
      <c r="GKZ22" s="110"/>
      <c r="GLA22" s="106"/>
      <c r="GLB22" s="110"/>
      <c r="GLC22" s="105"/>
      <c r="GLD22" s="105"/>
      <c r="GLO22" s="97"/>
      <c r="GLU22" s="100"/>
      <c r="GLY22" s="97"/>
      <c r="GML22" s="97"/>
      <c r="GNQ22" s="108"/>
      <c r="GNR22" s="109"/>
      <c r="GNS22" s="105"/>
      <c r="GNT22" s="110"/>
      <c r="GNU22" s="106"/>
      <c r="GNV22" s="110"/>
      <c r="GNW22" s="105"/>
      <c r="GNX22" s="105"/>
      <c r="GOI22" s="97"/>
      <c r="GOO22" s="100"/>
      <c r="GOS22" s="97"/>
      <c r="GPF22" s="97"/>
      <c r="GQK22" s="108"/>
      <c r="GQL22" s="109"/>
      <c r="GQM22" s="105"/>
      <c r="GQN22" s="110"/>
      <c r="GQO22" s="106"/>
      <c r="GQP22" s="110"/>
      <c r="GQQ22" s="105"/>
      <c r="GQR22" s="105"/>
      <c r="GRC22" s="97"/>
      <c r="GRI22" s="100"/>
      <c r="GRM22" s="97"/>
      <c r="GRZ22" s="97"/>
      <c r="GTE22" s="108"/>
      <c r="GTF22" s="109"/>
      <c r="GTG22" s="105"/>
      <c r="GTH22" s="110"/>
      <c r="GTI22" s="106"/>
      <c r="GTJ22" s="110"/>
      <c r="GTK22" s="105"/>
      <c r="GTL22" s="105"/>
      <c r="GTW22" s="97"/>
      <c r="GUC22" s="100"/>
      <c r="GUG22" s="97"/>
      <c r="GUT22" s="97"/>
      <c r="GVY22" s="108"/>
      <c r="GVZ22" s="109"/>
      <c r="GWA22" s="105"/>
      <c r="GWB22" s="110"/>
      <c r="GWC22" s="106"/>
      <c r="GWD22" s="110"/>
      <c r="GWE22" s="105"/>
      <c r="GWF22" s="105"/>
      <c r="GWQ22" s="97"/>
      <c r="GWW22" s="100"/>
      <c r="GXA22" s="97"/>
      <c r="GXN22" s="97"/>
      <c r="GYS22" s="108"/>
      <c r="GYT22" s="109"/>
      <c r="GYU22" s="105"/>
      <c r="GYV22" s="110"/>
      <c r="GYW22" s="106"/>
      <c r="GYX22" s="110"/>
      <c r="GYY22" s="105"/>
      <c r="GYZ22" s="105"/>
      <c r="GZK22" s="97"/>
      <c r="GZQ22" s="100"/>
      <c r="GZU22" s="97"/>
      <c r="HAH22" s="97"/>
      <c r="HBM22" s="108"/>
      <c r="HBN22" s="109"/>
      <c r="HBO22" s="105"/>
      <c r="HBP22" s="110"/>
      <c r="HBQ22" s="106"/>
      <c r="HBR22" s="110"/>
      <c r="HBS22" s="105"/>
      <c r="HBT22" s="105"/>
      <c r="HCE22" s="97"/>
      <c r="HCK22" s="100"/>
      <c r="HCO22" s="97"/>
      <c r="HDB22" s="97"/>
      <c r="HEG22" s="108"/>
      <c r="HEH22" s="109"/>
      <c r="HEI22" s="105"/>
      <c r="HEJ22" s="110"/>
      <c r="HEK22" s="106"/>
      <c r="HEL22" s="110"/>
      <c r="HEM22" s="105"/>
      <c r="HEN22" s="105"/>
      <c r="HEY22" s="97"/>
      <c r="HFE22" s="100"/>
      <c r="HFI22" s="97"/>
      <c r="HFV22" s="97"/>
      <c r="HHA22" s="108"/>
      <c r="HHB22" s="109"/>
      <c r="HHC22" s="105"/>
      <c r="HHD22" s="110"/>
      <c r="HHE22" s="106"/>
      <c r="HHF22" s="110"/>
      <c r="HHG22" s="105"/>
      <c r="HHH22" s="105"/>
      <c r="HHS22" s="97"/>
      <c r="HHY22" s="100"/>
      <c r="HIC22" s="97"/>
      <c r="HIP22" s="97"/>
      <c r="HJU22" s="108"/>
      <c r="HJV22" s="109"/>
      <c r="HJW22" s="105"/>
      <c r="HJX22" s="110"/>
      <c r="HJY22" s="106"/>
      <c r="HJZ22" s="110"/>
      <c r="HKA22" s="105"/>
      <c r="HKB22" s="105"/>
      <c r="HKM22" s="97"/>
      <c r="HKS22" s="100"/>
      <c r="HKW22" s="97"/>
      <c r="HLJ22" s="97"/>
      <c r="HMO22" s="108"/>
      <c r="HMP22" s="109"/>
      <c r="HMQ22" s="105"/>
      <c r="HMR22" s="110"/>
      <c r="HMS22" s="106"/>
      <c r="HMT22" s="110"/>
      <c r="HMU22" s="105"/>
      <c r="HMV22" s="105"/>
      <c r="HNG22" s="97"/>
      <c r="HNM22" s="100"/>
      <c r="HNQ22" s="97"/>
      <c r="HOD22" s="97"/>
      <c r="HPI22" s="108"/>
      <c r="HPJ22" s="109"/>
      <c r="HPK22" s="105"/>
      <c r="HPL22" s="110"/>
      <c r="HPM22" s="106"/>
      <c r="HPN22" s="110"/>
      <c r="HPO22" s="105"/>
      <c r="HPP22" s="105"/>
      <c r="HQA22" s="97"/>
      <c r="HQG22" s="100"/>
      <c r="HQK22" s="97"/>
      <c r="HQX22" s="97"/>
      <c r="HSC22" s="108"/>
      <c r="HSD22" s="109"/>
      <c r="HSE22" s="105"/>
      <c r="HSF22" s="110"/>
      <c r="HSG22" s="106"/>
      <c r="HSH22" s="110"/>
      <c r="HSI22" s="105"/>
      <c r="HSJ22" s="105"/>
      <c r="HSU22" s="97"/>
      <c r="HTA22" s="100"/>
      <c r="HTE22" s="97"/>
      <c r="HTR22" s="97"/>
      <c r="HUW22" s="108"/>
      <c r="HUX22" s="109"/>
      <c r="HUY22" s="105"/>
      <c r="HUZ22" s="110"/>
      <c r="HVA22" s="106"/>
      <c r="HVB22" s="110"/>
      <c r="HVC22" s="105"/>
      <c r="HVD22" s="105"/>
      <c r="HVO22" s="97"/>
      <c r="HVU22" s="100"/>
      <c r="HVY22" s="97"/>
      <c r="HWL22" s="97"/>
      <c r="HXQ22" s="108"/>
      <c r="HXR22" s="109"/>
      <c r="HXS22" s="105"/>
      <c r="HXT22" s="110"/>
      <c r="HXU22" s="106"/>
      <c r="HXV22" s="110"/>
      <c r="HXW22" s="105"/>
      <c r="HXX22" s="105"/>
      <c r="HYI22" s="97"/>
      <c r="HYO22" s="100"/>
      <c r="HYS22" s="97"/>
      <c r="HZF22" s="97"/>
      <c r="IAK22" s="108"/>
      <c r="IAL22" s="109"/>
      <c r="IAM22" s="105"/>
      <c r="IAN22" s="110"/>
      <c r="IAO22" s="106"/>
      <c r="IAP22" s="110"/>
      <c r="IAQ22" s="105"/>
      <c r="IAR22" s="105"/>
      <c r="IBC22" s="97"/>
      <c r="IBI22" s="100"/>
      <c r="IBM22" s="97"/>
      <c r="IBZ22" s="97"/>
      <c r="IDE22" s="108"/>
      <c r="IDF22" s="109"/>
      <c r="IDG22" s="105"/>
      <c r="IDH22" s="110"/>
      <c r="IDI22" s="106"/>
      <c r="IDJ22" s="110"/>
      <c r="IDK22" s="105"/>
      <c r="IDL22" s="105"/>
      <c r="IDW22" s="97"/>
      <c r="IEC22" s="100"/>
      <c r="IEG22" s="97"/>
      <c r="IET22" s="97"/>
      <c r="IFY22" s="108"/>
      <c r="IFZ22" s="109"/>
      <c r="IGA22" s="105"/>
      <c r="IGB22" s="110"/>
      <c r="IGC22" s="106"/>
      <c r="IGD22" s="110"/>
      <c r="IGE22" s="105"/>
      <c r="IGF22" s="105"/>
      <c r="IGQ22" s="97"/>
      <c r="IGW22" s="100"/>
      <c r="IHA22" s="97"/>
      <c r="IHN22" s="97"/>
      <c r="IIS22" s="108"/>
      <c r="IIT22" s="109"/>
      <c r="IIU22" s="105"/>
      <c r="IIV22" s="110"/>
      <c r="IIW22" s="106"/>
      <c r="IIX22" s="110"/>
      <c r="IIY22" s="105"/>
      <c r="IIZ22" s="105"/>
      <c r="IJK22" s="97"/>
      <c r="IJQ22" s="100"/>
      <c r="IJU22" s="97"/>
      <c r="IKH22" s="97"/>
      <c r="ILM22" s="108"/>
      <c r="ILN22" s="109"/>
      <c r="ILO22" s="105"/>
      <c r="ILP22" s="110"/>
      <c r="ILQ22" s="106"/>
      <c r="ILR22" s="110"/>
      <c r="ILS22" s="105"/>
      <c r="ILT22" s="105"/>
      <c r="IME22" s="97"/>
      <c r="IMK22" s="100"/>
      <c r="IMO22" s="97"/>
      <c r="INB22" s="97"/>
      <c r="IOG22" s="108"/>
      <c r="IOH22" s="109"/>
      <c r="IOI22" s="105"/>
      <c r="IOJ22" s="110"/>
      <c r="IOK22" s="106"/>
      <c r="IOL22" s="110"/>
      <c r="IOM22" s="105"/>
      <c r="ION22" s="105"/>
      <c r="IOY22" s="97"/>
      <c r="IPE22" s="100"/>
      <c r="IPI22" s="97"/>
      <c r="IPV22" s="97"/>
      <c r="IRA22" s="108"/>
      <c r="IRB22" s="109"/>
      <c r="IRC22" s="105"/>
      <c r="IRD22" s="110"/>
      <c r="IRE22" s="106"/>
      <c r="IRF22" s="110"/>
      <c r="IRG22" s="105"/>
      <c r="IRH22" s="105"/>
      <c r="IRS22" s="97"/>
      <c r="IRY22" s="100"/>
      <c r="ISC22" s="97"/>
      <c r="ISP22" s="97"/>
      <c r="ITU22" s="108"/>
      <c r="ITV22" s="109"/>
      <c r="ITW22" s="105"/>
      <c r="ITX22" s="110"/>
      <c r="ITY22" s="106"/>
      <c r="ITZ22" s="110"/>
      <c r="IUA22" s="105"/>
      <c r="IUB22" s="105"/>
      <c r="IUM22" s="97"/>
      <c r="IUS22" s="100"/>
      <c r="IUW22" s="97"/>
      <c r="IVJ22" s="97"/>
      <c r="IWO22" s="108"/>
      <c r="IWP22" s="109"/>
      <c r="IWQ22" s="105"/>
      <c r="IWR22" s="110"/>
      <c r="IWS22" s="106"/>
      <c r="IWT22" s="110"/>
      <c r="IWU22" s="105"/>
      <c r="IWV22" s="105"/>
      <c r="IXG22" s="97"/>
      <c r="IXM22" s="100"/>
      <c r="IXQ22" s="97"/>
      <c r="IYD22" s="97"/>
      <c r="IZI22" s="108"/>
      <c r="IZJ22" s="109"/>
      <c r="IZK22" s="105"/>
      <c r="IZL22" s="110"/>
      <c r="IZM22" s="106"/>
      <c r="IZN22" s="110"/>
      <c r="IZO22" s="105"/>
      <c r="IZP22" s="105"/>
      <c r="JAA22" s="97"/>
      <c r="JAG22" s="100"/>
      <c r="JAK22" s="97"/>
      <c r="JAX22" s="97"/>
      <c r="JCC22" s="108"/>
      <c r="JCD22" s="109"/>
      <c r="JCE22" s="105"/>
      <c r="JCF22" s="110"/>
      <c r="JCG22" s="106"/>
      <c r="JCH22" s="110"/>
      <c r="JCI22" s="105"/>
      <c r="JCJ22" s="105"/>
      <c r="JCU22" s="97"/>
      <c r="JDA22" s="100"/>
      <c r="JDE22" s="97"/>
      <c r="JDR22" s="97"/>
      <c r="JEW22" s="108"/>
      <c r="JEX22" s="109"/>
      <c r="JEY22" s="105"/>
      <c r="JEZ22" s="110"/>
      <c r="JFA22" s="106"/>
      <c r="JFB22" s="110"/>
      <c r="JFC22" s="105"/>
      <c r="JFD22" s="105"/>
      <c r="JFO22" s="97"/>
      <c r="JFU22" s="100"/>
      <c r="JFY22" s="97"/>
      <c r="JGL22" s="97"/>
      <c r="JHQ22" s="108"/>
      <c r="JHR22" s="109"/>
      <c r="JHS22" s="105"/>
      <c r="JHT22" s="110"/>
      <c r="JHU22" s="106"/>
      <c r="JHV22" s="110"/>
      <c r="JHW22" s="105"/>
      <c r="JHX22" s="105"/>
      <c r="JII22" s="97"/>
      <c r="JIO22" s="100"/>
      <c r="JIS22" s="97"/>
      <c r="JJF22" s="97"/>
      <c r="JKK22" s="108"/>
      <c r="JKL22" s="109"/>
      <c r="JKM22" s="105"/>
      <c r="JKN22" s="110"/>
      <c r="JKO22" s="106"/>
      <c r="JKP22" s="110"/>
      <c r="JKQ22" s="105"/>
      <c r="JKR22" s="105"/>
      <c r="JLC22" s="97"/>
      <c r="JLI22" s="100"/>
      <c r="JLM22" s="97"/>
      <c r="JLZ22" s="97"/>
      <c r="JNE22" s="108"/>
      <c r="JNF22" s="109"/>
      <c r="JNG22" s="105"/>
      <c r="JNH22" s="110"/>
      <c r="JNI22" s="106"/>
      <c r="JNJ22" s="110"/>
      <c r="JNK22" s="105"/>
      <c r="JNL22" s="105"/>
      <c r="JNW22" s="97"/>
      <c r="JOC22" s="100"/>
      <c r="JOG22" s="97"/>
      <c r="JOT22" s="97"/>
      <c r="JPY22" s="108"/>
      <c r="JPZ22" s="109"/>
      <c r="JQA22" s="105"/>
      <c r="JQB22" s="110"/>
      <c r="JQC22" s="106"/>
      <c r="JQD22" s="110"/>
      <c r="JQE22" s="105"/>
      <c r="JQF22" s="105"/>
      <c r="JQQ22" s="97"/>
      <c r="JQW22" s="100"/>
      <c r="JRA22" s="97"/>
      <c r="JRN22" s="97"/>
      <c r="JSS22" s="108"/>
      <c r="JST22" s="109" t="str">
        <f t="shared" si="112"/>
        <v>Sweden</v>
      </c>
      <c r="JSU22" s="105"/>
      <c r="JSV22" s="110">
        <f>'All Players'!J18</f>
        <v>0</v>
      </c>
      <c r="JSW22" s="106" t="s">
        <v>2</v>
      </c>
      <c r="JSX22" s="110">
        <f>'All Players'!L18</f>
        <v>0</v>
      </c>
      <c r="JSY22" s="105"/>
      <c r="JSZ22" s="109" t="str">
        <f t="shared" si="113"/>
        <v>Nigeria</v>
      </c>
      <c r="JTK22" s="97"/>
      <c r="JTQ22" s="100"/>
      <c r="JTU22" s="97"/>
      <c r="JUH22" s="97"/>
      <c r="JUQ22" s="96">
        <v>19</v>
      </c>
      <c r="JUR22" s="96" t="str">
        <f>IF(AND('Dummy Table1'!JSV32&lt;&gt;"",'Dummy Table1'!JSX32&lt;&gt;""),IF('Dummy Table1'!JSV32&gt;'Dummy Table1'!JSX32,'Dummy Table1'!JST32,""),"")</f>
        <v/>
      </c>
      <c r="JUS22" s="96" t="str">
        <f>IF(AND('Dummy Table1'!JSV32&lt;&gt;"",'Dummy Table1'!JSX32&lt;&gt;""),IF('Dummy Table1'!JSV32='Dummy Table1'!JSX32,'Dummy Table1'!JST32,""),"")</f>
        <v>Germany</v>
      </c>
      <c r="JUT22" s="96" t="str">
        <f>IF(AND('Dummy Table1'!JSV32&lt;&gt;"",'Dummy Table1'!JSX32&lt;&gt;""),IF('Dummy Table1'!JSV32&gt;'Dummy Table1'!JSX32,'Dummy Table1'!JSZ32,""),"")</f>
        <v/>
      </c>
      <c r="JUU22" s="96">
        <f>IF(AND('Dummy Table1'!JSV32&lt;&gt;"",'Dummy Table1'!JSX32&lt;&gt;""),'Dummy Table1'!JSV32,0)</f>
        <v>0</v>
      </c>
      <c r="JUV22" s="96" t="str">
        <f>IF(AND('Dummy Table1'!JSV32&lt;&gt;"",'Dummy Table1'!JSX32&lt;&gt;""),IF('Dummy Table1'!JSV32&lt;'Dummy Table1'!JSX32,'Dummy Table1'!JSZ32,""),"")</f>
        <v/>
      </c>
      <c r="JUW22" s="96" t="str">
        <f>IF(AND('Dummy Table1'!JSV32&lt;&gt;"",'Dummy Table1'!JSX32&lt;&gt;""),IF('Dummy Table1'!JSV32='Dummy Table1'!JSX32,'Dummy Table1'!JSZ32,""),"")</f>
        <v>Fiji</v>
      </c>
      <c r="JUX22" s="96" t="str">
        <f>IF(AND('Dummy Table1'!JSV32&lt;&gt;"",'Dummy Table1'!JSX32&lt;&gt;""),IF('Dummy Table1'!JSV32&lt;'Dummy Table1'!JSX32,'Dummy Table1'!JST32,""),"")</f>
        <v/>
      </c>
      <c r="JUY22" s="96">
        <f>IF(AND('Dummy Table1'!JSV32&lt;&gt;"",'Dummy Table1'!JSX32&lt;&gt;""),'Dummy Table1'!JSX32,0)</f>
        <v>0</v>
      </c>
      <c r="JUZ22" s="96">
        <v>1</v>
      </c>
      <c r="JVA22" s="96" t="str">
        <f t="shared" si="43"/>
        <v/>
      </c>
      <c r="JVB22" s="96" t="str">
        <f t="shared" si="44"/>
        <v>Germany</v>
      </c>
      <c r="JVC22" s="96" t="str">
        <f t="shared" si="45"/>
        <v/>
      </c>
      <c r="JVD22" s="96" t="str">
        <f t="shared" si="46"/>
        <v/>
      </c>
      <c r="JVE22" s="96" t="str">
        <f t="shared" si="47"/>
        <v>Fiji</v>
      </c>
      <c r="JVF22" s="96" t="str">
        <f t="shared" si="48"/>
        <v/>
      </c>
      <c r="JVG22" s="96">
        <v>20</v>
      </c>
      <c r="JVH22" s="96" t="str">
        <f>'Dummy Table1'!JST33</f>
        <v>Korea Republic</v>
      </c>
      <c r="JVI22" s="96">
        <f>IF(AND('Dummy Table1'!JSV33&lt;&gt;"",'Dummy Table1'!JSX33&lt;&gt;""),'Dummy Table1'!JSV33,"")</f>
        <v>0</v>
      </c>
      <c r="JVJ22" s="96">
        <f>IF(AND('Dummy Table1'!JSX33&lt;&gt;"",'Dummy Table1'!JSV33&lt;&gt;""),'Dummy Table1'!JSX33,"")</f>
        <v>0</v>
      </c>
      <c r="JVK22" s="96" t="str">
        <f>'Dummy Table1'!JSZ33</f>
        <v>Mexico</v>
      </c>
    </row>
    <row r="23" spans="1:1016 1027:2045 2058:3066 3097:4074 4105:5120 5131:6139 6145:7157 7170:7343" x14ac:dyDescent="0.2">
      <c r="A23" s="108"/>
      <c r="B23" s="109" t="str">
        <f>'All Players'!H19</f>
        <v>Honduras</v>
      </c>
      <c r="C23" s="105"/>
      <c r="D23" s="110" t="str">
        <f>IF('All Players'!W19&lt;&gt;"",'All Players'!W19,"")</f>
        <v/>
      </c>
      <c r="E23" s="106" t="s">
        <v>2</v>
      </c>
      <c r="F23" s="110" t="str">
        <f>IF('All Players'!Y19&lt;&gt;"",'All Players'!Y19,"")</f>
        <v/>
      </c>
      <c r="G23" s="105"/>
      <c r="H23" s="105" t="str">
        <f>'All Players'!N19</f>
        <v>Portugal</v>
      </c>
      <c r="S23" s="97"/>
      <c r="Y23" s="100"/>
      <c r="AC23" s="97"/>
      <c r="AP23" s="97"/>
      <c r="AY23" s="96">
        <v>20</v>
      </c>
      <c r="AZ23" s="96" t="str">
        <f>IF(AND('Dummy Table1'!D33&lt;&gt;"",'Dummy Table1'!F33&lt;&gt;""),IF('Dummy Table1'!D33&gt;'Dummy Table1'!F33,'Dummy Table1'!B33,""),"")</f>
        <v/>
      </c>
      <c r="BA23" s="96" t="str">
        <f>IF(AND('Dummy Table1'!D33&lt;&gt;"",'Dummy Table1'!F33&lt;&gt;""),IF('Dummy Table1'!D33='Dummy Table1'!F33,'Dummy Table1'!B33,""),"")</f>
        <v/>
      </c>
      <c r="BB23" s="96" t="str">
        <f>IF(AND('Dummy Table1'!D33&lt;&gt;"",'Dummy Table1'!F33&lt;&gt;""),IF('Dummy Table1'!D33&gt;'Dummy Table1'!F33,'Dummy Table1'!H33,""),"")</f>
        <v/>
      </c>
      <c r="BC23" s="96">
        <f>IF(AND('Dummy Table1'!D33&lt;&gt;"",'Dummy Table1'!F33&lt;&gt;""),'Dummy Table1'!D33,0)</f>
        <v>0</v>
      </c>
      <c r="BD23" s="96" t="str">
        <f>IF(AND('Dummy Table1'!D33&lt;&gt;"",'Dummy Table1'!F33&lt;&gt;""),IF('Dummy Table1'!D33&lt;'Dummy Table1'!F33,'Dummy Table1'!H33,""),"")</f>
        <v/>
      </c>
      <c r="BE23" s="96" t="str">
        <f>IF(AND('Dummy Table1'!D33&lt;&gt;"",'Dummy Table1'!F33&lt;&gt;""),IF('Dummy Table1'!D33='Dummy Table1'!F33,'Dummy Table1'!H33,""),"")</f>
        <v/>
      </c>
      <c r="BF23" s="96" t="str">
        <f>IF(AND('Dummy Table1'!D33&lt;&gt;"",'Dummy Table1'!F33&lt;&gt;""),IF('Dummy Table1'!D33&lt;'Dummy Table1'!F33,'Dummy Table1'!B33,""),"")</f>
        <v/>
      </c>
      <c r="BG23" s="96">
        <f>IF(AND('Dummy Table1'!D33&lt;&gt;"",'Dummy Table1'!F33&lt;&gt;""),'Dummy Table1'!F33,0)</f>
        <v>0</v>
      </c>
      <c r="BH23" s="96">
        <v>1</v>
      </c>
      <c r="BI23" s="96" t="str">
        <f t="shared" si="1"/>
        <v/>
      </c>
      <c r="BJ23" s="96" t="str">
        <f t="shared" si="2"/>
        <v/>
      </c>
      <c r="BK23" s="96" t="str">
        <f t="shared" si="3"/>
        <v/>
      </c>
      <c r="BL23" s="96" t="str">
        <f t="shared" si="4"/>
        <v/>
      </c>
      <c r="BM23" s="96" t="str">
        <f t="shared" si="5"/>
        <v/>
      </c>
      <c r="BN23" s="96" t="str">
        <f t="shared" si="6"/>
        <v/>
      </c>
      <c r="BO23" s="96">
        <v>21</v>
      </c>
      <c r="BP23" s="96" t="str">
        <f>'Dummy Table1'!B34</f>
        <v>Colombia</v>
      </c>
      <c r="BQ23" s="96" t="str">
        <f>IF(AND('Dummy Table1'!D34&lt;&gt;"",'Dummy Table1'!F34&lt;&gt;""),'Dummy Table1'!D34,"")</f>
        <v/>
      </c>
      <c r="BR23" s="96" t="str">
        <f>IF(AND('Dummy Table1'!F34&lt;&gt;"",'Dummy Table1'!D34&lt;&gt;""),'Dummy Table1'!F34,"")</f>
        <v/>
      </c>
      <c r="BS23" s="96" t="str">
        <f>'Dummy Table1'!H34</f>
        <v>Nigeria</v>
      </c>
      <c r="BU23" s="108"/>
      <c r="BV23" s="109"/>
      <c r="BW23" s="105"/>
      <c r="BX23" s="110"/>
      <c r="BY23" s="106"/>
      <c r="BZ23" s="110"/>
      <c r="CA23" s="105"/>
      <c r="CB23" s="105"/>
      <c r="CM23" s="97"/>
      <c r="CS23" s="100"/>
      <c r="CW23" s="97"/>
      <c r="DJ23" s="97"/>
      <c r="EO23" s="108"/>
      <c r="EP23" s="109"/>
      <c r="EQ23" s="105"/>
      <c r="ER23" s="110"/>
      <c r="ES23" s="106"/>
      <c r="ET23" s="110"/>
      <c r="EU23" s="105"/>
      <c r="EV23" s="105"/>
      <c r="FG23" s="97"/>
      <c r="FM23" s="100"/>
      <c r="FQ23" s="97"/>
      <c r="GD23" s="97"/>
      <c r="HI23" s="108"/>
      <c r="HJ23" s="109"/>
      <c r="HK23" s="105"/>
      <c r="HL23" s="110"/>
      <c r="HM23" s="106"/>
      <c r="HN23" s="110"/>
      <c r="HO23" s="105"/>
      <c r="HP23" s="105"/>
      <c r="IA23" s="97"/>
      <c r="IG23" s="100"/>
      <c r="IK23" s="97"/>
      <c r="IX23" s="97"/>
      <c r="KC23" s="108"/>
      <c r="KD23" s="109"/>
      <c r="KE23" s="105"/>
      <c r="KF23" s="110"/>
      <c r="KG23" s="106"/>
      <c r="KH23" s="110"/>
      <c r="KI23" s="105"/>
      <c r="KJ23" s="105"/>
      <c r="KU23" s="97"/>
      <c r="LA23" s="100"/>
      <c r="LE23" s="97"/>
      <c r="LR23" s="97"/>
      <c r="MW23" s="108"/>
      <c r="MX23" s="109"/>
      <c r="MY23" s="105"/>
      <c r="MZ23" s="110"/>
      <c r="NA23" s="106"/>
      <c r="NB23" s="110"/>
      <c r="NC23" s="105"/>
      <c r="ND23" s="105"/>
      <c r="NO23" s="97"/>
      <c r="NU23" s="100"/>
      <c r="NY23" s="97"/>
      <c r="OL23" s="97"/>
      <c r="PQ23" s="108"/>
      <c r="PR23" s="109"/>
      <c r="PS23" s="105"/>
      <c r="PT23" s="110"/>
      <c r="PU23" s="106"/>
      <c r="PV23" s="110"/>
      <c r="PW23" s="105"/>
      <c r="PX23" s="105"/>
      <c r="QI23" s="97"/>
      <c r="QO23" s="100"/>
      <c r="QS23" s="97"/>
      <c r="RF23" s="97"/>
      <c r="SK23" s="108"/>
      <c r="SL23" s="109"/>
      <c r="SM23" s="105"/>
      <c r="SN23" s="110"/>
      <c r="SO23" s="106"/>
      <c r="SP23" s="110"/>
      <c r="SQ23" s="105"/>
      <c r="SR23" s="105"/>
      <c r="TC23" s="97"/>
      <c r="TI23" s="100"/>
      <c r="TM23" s="97"/>
      <c r="TZ23" s="97"/>
      <c r="VE23" s="108"/>
      <c r="VF23" s="109"/>
      <c r="VG23" s="105"/>
      <c r="VH23" s="110"/>
      <c r="VI23" s="106"/>
      <c r="VJ23" s="110"/>
      <c r="VK23" s="105"/>
      <c r="VL23" s="105"/>
      <c r="VW23" s="97"/>
      <c r="WC23" s="100"/>
      <c r="WG23" s="97"/>
      <c r="WT23" s="97"/>
      <c r="XY23" s="108"/>
      <c r="XZ23" s="109"/>
      <c r="YA23" s="105"/>
      <c r="YB23" s="110"/>
      <c r="YC23" s="106"/>
      <c r="YD23" s="110"/>
      <c r="YE23" s="105"/>
      <c r="YF23" s="105"/>
      <c r="YQ23" s="97"/>
      <c r="YW23" s="100"/>
      <c r="ZA23" s="97"/>
      <c r="ZN23" s="97"/>
      <c r="AAS23" s="108"/>
      <c r="AAT23" s="109"/>
      <c r="AAU23" s="105"/>
      <c r="AAV23" s="110"/>
      <c r="AAW23" s="106"/>
      <c r="AAX23" s="110"/>
      <c r="AAY23" s="105"/>
      <c r="AAZ23" s="105"/>
      <c r="ABK23" s="97"/>
      <c r="ABQ23" s="100"/>
      <c r="ABU23" s="97"/>
      <c r="ACH23" s="97"/>
      <c r="ADM23" s="108"/>
      <c r="ADN23" s="109"/>
      <c r="ADO23" s="105"/>
      <c r="ADP23" s="110"/>
      <c r="ADQ23" s="106"/>
      <c r="ADR23" s="110"/>
      <c r="ADS23" s="105"/>
      <c r="ADT23" s="105"/>
      <c r="AEE23" s="97"/>
      <c r="AEK23" s="100"/>
      <c r="AEO23" s="97"/>
      <c r="AFB23" s="97"/>
      <c r="AGG23" s="108"/>
      <c r="AGH23" s="109"/>
      <c r="AGI23" s="105"/>
      <c r="AGJ23" s="110"/>
      <c r="AGK23" s="106"/>
      <c r="AGL23" s="110"/>
      <c r="AGM23" s="105"/>
      <c r="AGN23" s="105"/>
      <c r="AGY23" s="97"/>
      <c r="AHE23" s="100"/>
      <c r="AHI23" s="97"/>
      <c r="AHV23" s="97"/>
      <c r="AJA23" s="108"/>
      <c r="AJB23" s="109"/>
      <c r="AJC23" s="105"/>
      <c r="AJD23" s="110"/>
      <c r="AJE23" s="106"/>
      <c r="AJF23" s="110"/>
      <c r="AJG23" s="105"/>
      <c r="AJH23" s="105"/>
      <c r="AJS23" s="97"/>
      <c r="AJY23" s="100"/>
      <c r="AKC23" s="97"/>
      <c r="AKP23" s="97"/>
      <c r="ALU23" s="108"/>
      <c r="ALV23" s="109"/>
      <c r="ALW23" s="105"/>
      <c r="ALX23" s="110"/>
      <c r="ALY23" s="106"/>
      <c r="ALZ23" s="110"/>
      <c r="AMA23" s="105"/>
      <c r="AMB23" s="105"/>
      <c r="AMM23" s="97"/>
      <c r="AMS23" s="100"/>
      <c r="AMW23" s="97"/>
      <c r="ANJ23" s="97"/>
      <c r="AOO23" s="108"/>
      <c r="AOP23" s="109"/>
      <c r="AOQ23" s="105"/>
      <c r="AOR23" s="110"/>
      <c r="AOS23" s="106"/>
      <c r="AOT23" s="110"/>
      <c r="AOU23" s="105"/>
      <c r="AOV23" s="105"/>
      <c r="APG23" s="97"/>
      <c r="APM23" s="100"/>
      <c r="APQ23" s="97"/>
      <c r="AQD23" s="97"/>
      <c r="ARI23" s="108"/>
      <c r="ARJ23" s="109"/>
      <c r="ARK23" s="105"/>
      <c r="ARL23" s="110"/>
      <c r="ARM23" s="106"/>
      <c r="ARN23" s="110"/>
      <c r="ARO23" s="105"/>
      <c r="ARP23" s="105"/>
      <c r="ASA23" s="97"/>
      <c r="ASG23" s="100"/>
      <c r="ASK23" s="97"/>
      <c r="ASX23" s="97"/>
      <c r="AUC23" s="108"/>
      <c r="AUD23" s="109"/>
      <c r="AUE23" s="105"/>
      <c r="AUF23" s="110"/>
      <c r="AUG23" s="106"/>
      <c r="AUH23" s="110"/>
      <c r="AUI23" s="105"/>
      <c r="AUJ23" s="105"/>
      <c r="AUU23" s="97"/>
      <c r="AVA23" s="100"/>
      <c r="AVE23" s="97"/>
      <c r="AVR23" s="97"/>
      <c r="AWW23" s="108"/>
      <c r="AWX23" s="109"/>
      <c r="AWY23" s="105"/>
      <c r="AWZ23" s="110"/>
      <c r="AXA23" s="106"/>
      <c r="AXB23" s="110"/>
      <c r="AXC23" s="105"/>
      <c r="AXD23" s="105"/>
      <c r="AXO23" s="97"/>
      <c r="AXU23" s="100"/>
      <c r="AXY23" s="97"/>
      <c r="AYL23" s="97"/>
      <c r="AZQ23" s="108"/>
      <c r="AZR23" s="109"/>
      <c r="AZS23" s="105"/>
      <c r="AZT23" s="110"/>
      <c r="AZU23" s="106"/>
      <c r="AZV23" s="110"/>
      <c r="AZW23" s="105"/>
      <c r="AZX23" s="105"/>
      <c r="BAI23" s="97"/>
      <c r="BAO23" s="100"/>
      <c r="BAS23" s="97"/>
      <c r="BBF23" s="97"/>
      <c r="BCK23" s="108"/>
      <c r="BCL23" s="109"/>
      <c r="BCM23" s="105"/>
      <c r="BCN23" s="110"/>
      <c r="BCO23" s="106"/>
      <c r="BCP23" s="110"/>
      <c r="BCQ23" s="105"/>
      <c r="BCR23" s="105"/>
      <c r="BDC23" s="97"/>
      <c r="BDI23" s="100"/>
      <c r="BDM23" s="97"/>
      <c r="BDZ23" s="97"/>
      <c r="BFE23" s="108"/>
      <c r="BFF23" s="109"/>
      <c r="BFG23" s="105"/>
      <c r="BFH23" s="110"/>
      <c r="BFI23" s="106"/>
      <c r="BFJ23" s="110"/>
      <c r="BFK23" s="105"/>
      <c r="BFL23" s="105"/>
      <c r="BFW23" s="97"/>
      <c r="BGC23" s="100"/>
      <c r="BGG23" s="97"/>
      <c r="BGT23" s="97"/>
      <c r="BHY23" s="108"/>
      <c r="BHZ23" s="109"/>
      <c r="BIA23" s="105"/>
      <c r="BIB23" s="110"/>
      <c r="BIC23" s="106"/>
      <c r="BID23" s="110"/>
      <c r="BIE23" s="105"/>
      <c r="BIF23" s="105"/>
      <c r="BIQ23" s="97"/>
      <c r="BIW23" s="100"/>
      <c r="BJA23" s="97"/>
      <c r="BJN23" s="97"/>
      <c r="BKS23" s="108"/>
      <c r="BKT23" s="109"/>
      <c r="BKU23" s="105"/>
      <c r="BKV23" s="110"/>
      <c r="BKW23" s="106"/>
      <c r="BKX23" s="110"/>
      <c r="BKY23" s="105"/>
      <c r="BKZ23" s="105"/>
      <c r="BLK23" s="97"/>
      <c r="BLQ23" s="100"/>
      <c r="BLU23" s="97"/>
      <c r="BMH23" s="97"/>
      <c r="BNM23" s="108"/>
      <c r="BNN23" s="109"/>
      <c r="BNO23" s="105"/>
      <c r="BNP23" s="110"/>
      <c r="BNQ23" s="106"/>
      <c r="BNR23" s="110"/>
      <c r="BNS23" s="105"/>
      <c r="BNT23" s="105"/>
      <c r="BOE23" s="97"/>
      <c r="BOK23" s="100"/>
      <c r="BOO23" s="97"/>
      <c r="BPB23" s="97"/>
      <c r="BQG23" s="108"/>
      <c r="BQH23" s="109"/>
      <c r="BQI23" s="105"/>
      <c r="BQJ23" s="110"/>
      <c r="BQK23" s="106"/>
      <c r="BQL23" s="110"/>
      <c r="BQM23" s="105"/>
      <c r="BQN23" s="105"/>
      <c r="BQY23" s="97"/>
      <c r="BRE23" s="100"/>
      <c r="BRI23" s="97"/>
      <c r="BRV23" s="97"/>
      <c r="BTA23" s="108"/>
      <c r="BTB23" s="109"/>
      <c r="BTC23" s="105"/>
      <c r="BTD23" s="110"/>
      <c r="BTE23" s="106"/>
      <c r="BTF23" s="110"/>
      <c r="BTG23" s="105"/>
      <c r="BTH23" s="105"/>
      <c r="BTS23" s="97"/>
      <c r="BTY23" s="100"/>
      <c r="BUC23" s="97"/>
      <c r="BUP23" s="97"/>
      <c r="BVU23" s="108"/>
      <c r="BVV23" s="109"/>
      <c r="BVW23" s="105"/>
      <c r="BVX23" s="110"/>
      <c r="BVY23" s="106"/>
      <c r="BVZ23" s="110"/>
      <c r="BWA23" s="105"/>
      <c r="BWB23" s="105"/>
      <c r="BWM23" s="97"/>
      <c r="BWS23" s="100"/>
      <c r="BWW23" s="97"/>
      <c r="BXJ23" s="97"/>
      <c r="BYO23" s="108"/>
      <c r="BYP23" s="109"/>
      <c r="BYQ23" s="105"/>
      <c r="BYR23" s="110"/>
      <c r="BYS23" s="106"/>
      <c r="BYT23" s="110"/>
      <c r="BYU23" s="105"/>
      <c r="BYV23" s="105"/>
      <c r="BZG23" s="97"/>
      <c r="BZM23" s="100"/>
      <c r="BZQ23" s="97"/>
      <c r="CAD23" s="97"/>
      <c r="CBI23" s="108"/>
      <c r="CBJ23" s="109"/>
      <c r="CBK23" s="105"/>
      <c r="CBL23" s="110"/>
      <c r="CBM23" s="106"/>
      <c r="CBN23" s="110"/>
      <c r="CBO23" s="105"/>
      <c r="CBP23" s="105"/>
      <c r="CCA23" s="97"/>
      <c r="CCG23" s="100"/>
      <c r="CCK23" s="97"/>
      <c r="CCX23" s="97"/>
      <c r="CEC23" s="108"/>
      <c r="CED23" s="109"/>
      <c r="CEE23" s="105"/>
      <c r="CEF23" s="110"/>
      <c r="CEG23" s="106"/>
      <c r="CEH23" s="110"/>
      <c r="CEI23" s="105"/>
      <c r="CEJ23" s="105"/>
      <c r="CEU23" s="97"/>
      <c r="CFA23" s="100"/>
      <c r="CFE23" s="97"/>
      <c r="CFR23" s="97"/>
      <c r="CGW23" s="108"/>
      <c r="CGX23" s="109"/>
      <c r="CGY23" s="105"/>
      <c r="CGZ23" s="110"/>
      <c r="CHA23" s="106"/>
      <c r="CHB23" s="110"/>
      <c r="CHC23" s="105"/>
      <c r="CHD23" s="105"/>
      <c r="CHO23" s="97"/>
      <c r="CHU23" s="100"/>
      <c r="CHY23" s="97"/>
      <c r="CIL23" s="97"/>
      <c r="CJQ23" s="108"/>
      <c r="CJR23" s="109"/>
      <c r="CJS23" s="105"/>
      <c r="CJT23" s="110"/>
      <c r="CJU23" s="106"/>
      <c r="CJV23" s="110"/>
      <c r="CJW23" s="105"/>
      <c r="CJX23" s="105"/>
      <c r="CKI23" s="97"/>
      <c r="CKO23" s="100"/>
      <c r="CKS23" s="97"/>
      <c r="CLF23" s="97"/>
      <c r="CMK23" s="108"/>
      <c r="CML23" s="109"/>
      <c r="CMM23" s="105"/>
      <c r="CMN23" s="110"/>
      <c r="CMO23" s="106"/>
      <c r="CMP23" s="110"/>
      <c r="CMQ23" s="105"/>
      <c r="CMR23" s="105"/>
      <c r="CNC23" s="97"/>
      <c r="CNI23" s="100"/>
      <c r="CNM23" s="97"/>
      <c r="CNZ23" s="97"/>
      <c r="CPE23" s="108"/>
      <c r="CPF23" s="109"/>
      <c r="CPG23" s="105"/>
      <c r="CPH23" s="110"/>
      <c r="CPI23" s="106"/>
      <c r="CPJ23" s="110"/>
      <c r="CPK23" s="105"/>
      <c r="CPL23" s="105"/>
      <c r="CPW23" s="97"/>
      <c r="CQC23" s="100"/>
      <c r="CQG23" s="97"/>
      <c r="CQT23" s="97"/>
      <c r="CRY23" s="108"/>
      <c r="CRZ23" s="109"/>
      <c r="CSA23" s="105"/>
      <c r="CSB23" s="110"/>
      <c r="CSC23" s="106"/>
      <c r="CSD23" s="110"/>
      <c r="CSE23" s="105"/>
      <c r="CSF23" s="105"/>
      <c r="CSQ23" s="97"/>
      <c r="CSW23" s="100"/>
      <c r="CTA23" s="97"/>
      <c r="CTN23" s="97"/>
      <c r="CUS23" s="108"/>
      <c r="CUT23" s="109"/>
      <c r="CUU23" s="105"/>
      <c r="CUV23" s="110"/>
      <c r="CUW23" s="106"/>
      <c r="CUX23" s="110"/>
      <c r="CUY23" s="105"/>
      <c r="CUZ23" s="105"/>
      <c r="CVK23" s="97"/>
      <c r="CVQ23" s="100"/>
      <c r="CVU23" s="97"/>
      <c r="CWH23" s="97"/>
      <c r="CXM23" s="108"/>
      <c r="CXN23" s="109"/>
      <c r="CXO23" s="105"/>
      <c r="CXP23" s="110"/>
      <c r="CXQ23" s="106"/>
      <c r="CXR23" s="110"/>
      <c r="CXS23" s="105"/>
      <c r="CXT23" s="105"/>
      <c r="CYE23" s="97"/>
      <c r="CYK23" s="100"/>
      <c r="CYO23" s="97"/>
      <c r="CZB23" s="97"/>
      <c r="DAG23" s="108"/>
      <c r="DAH23" s="109"/>
      <c r="DAI23" s="105"/>
      <c r="DAJ23" s="110"/>
      <c r="DAK23" s="106"/>
      <c r="DAL23" s="110"/>
      <c r="DAM23" s="105"/>
      <c r="DAN23" s="105"/>
      <c r="DAY23" s="97"/>
      <c r="DBE23" s="100"/>
      <c r="DBI23" s="97"/>
      <c r="DBV23" s="97"/>
      <c r="DDA23" s="108"/>
      <c r="DDB23" s="109"/>
      <c r="DDC23" s="105"/>
      <c r="DDD23" s="110"/>
      <c r="DDE23" s="106"/>
      <c r="DDF23" s="110"/>
      <c r="DDG23" s="105"/>
      <c r="DDH23" s="105"/>
      <c r="DDS23" s="97"/>
      <c r="DDY23" s="100"/>
      <c r="DEC23" s="97"/>
      <c r="DEP23" s="97"/>
      <c r="DFU23" s="108"/>
      <c r="DFV23" s="109"/>
      <c r="DFW23" s="105"/>
      <c r="DFX23" s="110"/>
      <c r="DFY23" s="106"/>
      <c r="DFZ23" s="110"/>
      <c r="DGA23" s="105"/>
      <c r="DGB23" s="105"/>
      <c r="DGM23" s="97"/>
      <c r="DGS23" s="100"/>
      <c r="DGW23" s="97"/>
      <c r="DHJ23" s="97"/>
      <c r="DIO23" s="108"/>
      <c r="DIP23" s="109"/>
      <c r="DIQ23" s="105"/>
      <c r="DIR23" s="110"/>
      <c r="DIS23" s="106"/>
      <c r="DIT23" s="110"/>
      <c r="DIU23" s="105"/>
      <c r="DIV23" s="105"/>
      <c r="DJG23" s="97"/>
      <c r="DJM23" s="100"/>
      <c r="DJQ23" s="97"/>
      <c r="DKD23" s="97"/>
      <c r="DLI23" s="108"/>
      <c r="DLJ23" s="109"/>
      <c r="DLK23" s="105"/>
      <c r="DLL23" s="110"/>
      <c r="DLM23" s="106"/>
      <c r="DLN23" s="110"/>
      <c r="DLO23" s="105"/>
      <c r="DLP23" s="105"/>
      <c r="DMA23" s="97"/>
      <c r="DMG23" s="100"/>
      <c r="DMK23" s="97"/>
      <c r="DMX23" s="97"/>
      <c r="DOC23" s="108"/>
      <c r="DOD23" s="109"/>
      <c r="DOE23" s="105"/>
      <c r="DOF23" s="110"/>
      <c r="DOG23" s="106"/>
      <c r="DOH23" s="110"/>
      <c r="DOI23" s="105"/>
      <c r="DOJ23" s="105"/>
      <c r="DOU23" s="97"/>
      <c r="DPA23" s="100"/>
      <c r="DPE23" s="97"/>
      <c r="DPR23" s="97"/>
      <c r="DQW23" s="108"/>
      <c r="DQX23" s="109"/>
      <c r="DQY23" s="105"/>
      <c r="DQZ23" s="110"/>
      <c r="DRA23" s="106"/>
      <c r="DRB23" s="110"/>
      <c r="DRC23" s="105"/>
      <c r="DRD23" s="105"/>
      <c r="DRO23" s="97"/>
      <c r="DRU23" s="100"/>
      <c r="DRY23" s="97"/>
      <c r="DSL23" s="97"/>
      <c r="DTQ23" s="108"/>
      <c r="DTR23" s="109"/>
      <c r="DTS23" s="105"/>
      <c r="DTT23" s="110"/>
      <c r="DTU23" s="106"/>
      <c r="DTV23" s="110"/>
      <c r="DTW23" s="105"/>
      <c r="DTX23" s="105"/>
      <c r="DUI23" s="97"/>
      <c r="DUO23" s="100"/>
      <c r="DUS23" s="97"/>
      <c r="DVF23" s="97"/>
      <c r="DWK23" s="108"/>
      <c r="DWL23" s="109"/>
      <c r="DWM23" s="105"/>
      <c r="DWN23" s="110"/>
      <c r="DWO23" s="106"/>
      <c r="DWP23" s="110"/>
      <c r="DWQ23" s="105"/>
      <c r="DWR23" s="105"/>
      <c r="DXC23" s="97"/>
      <c r="DXI23" s="100"/>
      <c r="DXM23" s="97"/>
      <c r="DXZ23" s="97"/>
      <c r="DZE23" s="108"/>
      <c r="DZF23" s="109"/>
      <c r="DZG23" s="105"/>
      <c r="DZH23" s="110"/>
      <c r="DZI23" s="106"/>
      <c r="DZJ23" s="110"/>
      <c r="DZK23" s="105"/>
      <c r="DZL23" s="105"/>
      <c r="DZW23" s="97"/>
      <c r="EAC23" s="100"/>
      <c r="EAG23" s="97"/>
      <c r="EAT23" s="97"/>
      <c r="EBY23" s="108"/>
      <c r="EBZ23" s="109"/>
      <c r="ECA23" s="105"/>
      <c r="ECB23" s="110"/>
      <c r="ECC23" s="106"/>
      <c r="ECD23" s="110"/>
      <c r="ECE23" s="105"/>
      <c r="ECF23" s="105"/>
      <c r="ECQ23" s="97"/>
      <c r="ECW23" s="100"/>
      <c r="EDA23" s="97"/>
      <c r="EDN23" s="97"/>
      <c r="EES23" s="108"/>
      <c r="EET23" s="109"/>
      <c r="EEU23" s="105"/>
      <c r="EEV23" s="110"/>
      <c r="EEW23" s="106"/>
      <c r="EEX23" s="110"/>
      <c r="EEY23" s="105"/>
      <c r="EEZ23" s="105"/>
      <c r="EFK23" s="97"/>
      <c r="EFQ23" s="100"/>
      <c r="EFU23" s="97"/>
      <c r="EGH23" s="97"/>
      <c r="EHM23" s="108"/>
      <c r="EHN23" s="109"/>
      <c r="EHO23" s="105"/>
      <c r="EHP23" s="110"/>
      <c r="EHQ23" s="106"/>
      <c r="EHR23" s="110"/>
      <c r="EHS23" s="105"/>
      <c r="EHT23" s="105"/>
      <c r="EIE23" s="97"/>
      <c r="EIK23" s="100"/>
      <c r="EIO23" s="97"/>
      <c r="EJB23" s="97"/>
      <c r="EKG23" s="108"/>
      <c r="EKH23" s="109"/>
      <c r="EKI23" s="105"/>
      <c r="EKJ23" s="110"/>
      <c r="EKK23" s="106"/>
      <c r="EKL23" s="110"/>
      <c r="EKM23" s="105"/>
      <c r="EKN23" s="105"/>
      <c r="EKY23" s="97"/>
      <c r="ELE23" s="100"/>
      <c r="ELI23" s="97"/>
      <c r="ELV23" s="97"/>
      <c r="ENA23" s="108"/>
      <c r="ENB23" s="109"/>
      <c r="ENC23" s="105"/>
      <c r="END23" s="110"/>
      <c r="ENE23" s="106"/>
      <c r="ENF23" s="110"/>
      <c r="ENG23" s="105"/>
      <c r="ENH23" s="105"/>
      <c r="ENS23" s="97"/>
      <c r="ENY23" s="100"/>
      <c r="EOC23" s="97"/>
      <c r="EOP23" s="97"/>
      <c r="EPU23" s="108"/>
      <c r="EPV23" s="109"/>
      <c r="EPW23" s="105"/>
      <c r="EPX23" s="110"/>
      <c r="EPY23" s="106"/>
      <c r="EPZ23" s="110"/>
      <c r="EQA23" s="105"/>
      <c r="EQB23" s="105"/>
      <c r="EQM23" s="97"/>
      <c r="EQS23" s="100"/>
      <c r="EQW23" s="97"/>
      <c r="ERJ23" s="97"/>
      <c r="ESO23" s="108"/>
      <c r="ESP23" s="109"/>
      <c r="ESQ23" s="105"/>
      <c r="ESR23" s="110"/>
      <c r="ESS23" s="106"/>
      <c r="EST23" s="110"/>
      <c r="ESU23" s="105"/>
      <c r="ESV23" s="105"/>
      <c r="ETG23" s="97"/>
      <c r="ETM23" s="100"/>
      <c r="ETQ23" s="97"/>
      <c r="EUD23" s="97"/>
      <c r="EVI23" s="108"/>
      <c r="EVJ23" s="109"/>
      <c r="EVK23" s="105"/>
      <c r="EVL23" s="110"/>
      <c r="EVM23" s="106"/>
      <c r="EVN23" s="110"/>
      <c r="EVO23" s="105"/>
      <c r="EVP23" s="105"/>
      <c r="EWA23" s="97"/>
      <c r="EWG23" s="100"/>
      <c r="EWK23" s="97"/>
      <c r="EWX23" s="97"/>
      <c r="EYC23" s="108"/>
      <c r="EYD23" s="109"/>
      <c r="EYE23" s="105"/>
      <c r="EYF23" s="110"/>
      <c r="EYG23" s="106"/>
      <c r="EYH23" s="110"/>
      <c r="EYI23" s="105"/>
      <c r="EYJ23" s="105"/>
      <c r="EYU23" s="97"/>
      <c r="EZA23" s="100"/>
      <c r="EZE23" s="97"/>
      <c r="EZR23" s="97"/>
      <c r="FAW23" s="108"/>
      <c r="FAX23" s="109"/>
      <c r="FAY23" s="105"/>
      <c r="FAZ23" s="110"/>
      <c r="FBA23" s="106"/>
      <c r="FBB23" s="110"/>
      <c r="FBC23" s="105"/>
      <c r="FBD23" s="105"/>
      <c r="FBO23" s="97"/>
      <c r="FBU23" s="100"/>
      <c r="FBY23" s="97"/>
      <c r="FCL23" s="97"/>
      <c r="FDQ23" s="108"/>
      <c r="FDR23" s="109"/>
      <c r="FDS23" s="105"/>
      <c r="FDT23" s="110"/>
      <c r="FDU23" s="106"/>
      <c r="FDV23" s="110"/>
      <c r="FDW23" s="105"/>
      <c r="FDX23" s="105"/>
      <c r="FEI23" s="97"/>
      <c r="FEO23" s="100"/>
      <c r="FES23" s="97"/>
      <c r="FFF23" s="97"/>
      <c r="FGK23" s="108"/>
      <c r="FGL23" s="109"/>
      <c r="FGM23" s="105"/>
      <c r="FGN23" s="110"/>
      <c r="FGO23" s="106"/>
      <c r="FGP23" s="110"/>
      <c r="FGQ23" s="105"/>
      <c r="FGR23" s="105"/>
      <c r="FHC23" s="97"/>
      <c r="FHI23" s="100"/>
      <c r="FHM23" s="97"/>
      <c r="FHZ23" s="97"/>
      <c r="FJE23" s="108"/>
      <c r="FJF23" s="109"/>
      <c r="FJG23" s="105"/>
      <c r="FJH23" s="110"/>
      <c r="FJI23" s="106"/>
      <c r="FJJ23" s="110"/>
      <c r="FJK23" s="105"/>
      <c r="FJL23" s="105"/>
      <c r="FJW23" s="97"/>
      <c r="FKC23" s="100"/>
      <c r="FKG23" s="97"/>
      <c r="FKT23" s="97"/>
      <c r="FLY23" s="108"/>
      <c r="FLZ23" s="109"/>
      <c r="FMA23" s="105"/>
      <c r="FMB23" s="110"/>
      <c r="FMC23" s="106"/>
      <c r="FMD23" s="110"/>
      <c r="FME23" s="105"/>
      <c r="FMF23" s="105"/>
      <c r="FMQ23" s="97"/>
      <c r="FMW23" s="100"/>
      <c r="FNA23" s="97"/>
      <c r="FNN23" s="97"/>
      <c r="FOS23" s="108"/>
      <c r="FOT23" s="109"/>
      <c r="FOU23" s="105"/>
      <c r="FOV23" s="110"/>
      <c r="FOW23" s="106"/>
      <c r="FOX23" s="110"/>
      <c r="FOY23" s="105"/>
      <c r="FOZ23" s="105"/>
      <c r="FPK23" s="97"/>
      <c r="FPQ23" s="100"/>
      <c r="FPU23" s="97"/>
      <c r="FQH23" s="97"/>
      <c r="FRM23" s="108"/>
      <c r="FRN23" s="109"/>
      <c r="FRO23" s="105"/>
      <c r="FRP23" s="110"/>
      <c r="FRQ23" s="106"/>
      <c r="FRR23" s="110"/>
      <c r="FRS23" s="105"/>
      <c r="FRT23" s="105"/>
      <c r="FSE23" s="97"/>
      <c r="FSK23" s="100"/>
      <c r="FSO23" s="97"/>
      <c r="FTB23" s="97"/>
      <c r="FUG23" s="108"/>
      <c r="FUH23" s="109"/>
      <c r="FUI23" s="105"/>
      <c r="FUJ23" s="110"/>
      <c r="FUK23" s="106"/>
      <c r="FUL23" s="110"/>
      <c r="FUM23" s="105"/>
      <c r="FUN23" s="105"/>
      <c r="FUY23" s="97"/>
      <c r="FVE23" s="100"/>
      <c r="FVI23" s="97"/>
      <c r="FVV23" s="97"/>
      <c r="FXA23" s="108"/>
      <c r="FXB23" s="109"/>
      <c r="FXC23" s="105"/>
      <c r="FXD23" s="110"/>
      <c r="FXE23" s="106"/>
      <c r="FXF23" s="110"/>
      <c r="FXG23" s="105"/>
      <c r="FXH23" s="105"/>
      <c r="FXS23" s="97"/>
      <c r="FXY23" s="100"/>
      <c r="FYC23" s="97"/>
      <c r="FYP23" s="97"/>
      <c r="FZU23" s="108"/>
      <c r="FZV23" s="109"/>
      <c r="FZW23" s="105"/>
      <c r="FZX23" s="110"/>
      <c r="FZY23" s="106"/>
      <c r="FZZ23" s="110"/>
      <c r="GAA23" s="105"/>
      <c r="GAB23" s="105"/>
      <c r="GAM23" s="97"/>
      <c r="GAS23" s="100"/>
      <c r="GAW23" s="97"/>
      <c r="GBJ23" s="97"/>
      <c r="GCO23" s="108"/>
      <c r="GCP23" s="109"/>
      <c r="GCQ23" s="105"/>
      <c r="GCR23" s="110"/>
      <c r="GCS23" s="106"/>
      <c r="GCT23" s="110"/>
      <c r="GCU23" s="105"/>
      <c r="GCV23" s="105"/>
      <c r="GDG23" s="97"/>
      <c r="GDM23" s="100"/>
      <c r="GDQ23" s="97"/>
      <c r="GED23" s="97"/>
      <c r="GFI23" s="108"/>
      <c r="GFJ23" s="109"/>
      <c r="GFK23" s="105"/>
      <c r="GFL23" s="110"/>
      <c r="GFM23" s="106"/>
      <c r="GFN23" s="110"/>
      <c r="GFO23" s="105"/>
      <c r="GFP23" s="105"/>
      <c r="GGA23" s="97"/>
      <c r="GGG23" s="100"/>
      <c r="GGK23" s="97"/>
      <c r="GGX23" s="97"/>
      <c r="GIC23" s="108"/>
      <c r="GID23" s="109"/>
      <c r="GIE23" s="105"/>
      <c r="GIF23" s="110"/>
      <c r="GIG23" s="106"/>
      <c r="GIH23" s="110"/>
      <c r="GII23" s="105"/>
      <c r="GIJ23" s="105"/>
      <c r="GIU23" s="97"/>
      <c r="GJA23" s="100"/>
      <c r="GJE23" s="97"/>
      <c r="GJR23" s="97"/>
      <c r="GKW23" s="108"/>
      <c r="GKX23" s="109"/>
      <c r="GKY23" s="105"/>
      <c r="GKZ23" s="110"/>
      <c r="GLA23" s="106"/>
      <c r="GLB23" s="110"/>
      <c r="GLC23" s="105"/>
      <c r="GLD23" s="105"/>
      <c r="GLO23" s="97"/>
      <c r="GLU23" s="100"/>
      <c r="GLY23" s="97"/>
      <c r="GML23" s="97"/>
      <c r="GNQ23" s="108"/>
      <c r="GNR23" s="109"/>
      <c r="GNS23" s="105"/>
      <c r="GNT23" s="110"/>
      <c r="GNU23" s="106"/>
      <c r="GNV23" s="110"/>
      <c r="GNW23" s="105"/>
      <c r="GNX23" s="105"/>
      <c r="GOI23" s="97"/>
      <c r="GOO23" s="100"/>
      <c r="GOS23" s="97"/>
      <c r="GPF23" s="97"/>
      <c r="GQK23" s="108"/>
      <c r="GQL23" s="109"/>
      <c r="GQM23" s="105"/>
      <c r="GQN23" s="110"/>
      <c r="GQO23" s="106"/>
      <c r="GQP23" s="110"/>
      <c r="GQQ23" s="105"/>
      <c r="GQR23" s="105"/>
      <c r="GRC23" s="97"/>
      <c r="GRI23" s="100"/>
      <c r="GRM23" s="97"/>
      <c r="GRZ23" s="97"/>
      <c r="GTE23" s="108"/>
      <c r="GTF23" s="109"/>
      <c r="GTG23" s="105"/>
      <c r="GTH23" s="110"/>
      <c r="GTI23" s="106"/>
      <c r="GTJ23" s="110"/>
      <c r="GTK23" s="105"/>
      <c r="GTL23" s="105"/>
      <c r="GTW23" s="97"/>
      <c r="GUC23" s="100"/>
      <c r="GUG23" s="97"/>
      <c r="GUT23" s="97"/>
      <c r="GVY23" s="108"/>
      <c r="GVZ23" s="109"/>
      <c r="GWA23" s="105"/>
      <c r="GWB23" s="110"/>
      <c r="GWC23" s="106"/>
      <c r="GWD23" s="110"/>
      <c r="GWE23" s="105"/>
      <c r="GWF23" s="105"/>
      <c r="GWQ23" s="97"/>
      <c r="GWW23" s="100"/>
      <c r="GXA23" s="97"/>
      <c r="GXN23" s="97"/>
      <c r="GYS23" s="108"/>
      <c r="GYT23" s="109"/>
      <c r="GYU23" s="105"/>
      <c r="GYV23" s="110"/>
      <c r="GYW23" s="106"/>
      <c r="GYX23" s="110"/>
      <c r="GYY23" s="105"/>
      <c r="GYZ23" s="105"/>
      <c r="GZK23" s="97"/>
      <c r="GZQ23" s="100"/>
      <c r="GZU23" s="97"/>
      <c r="HAH23" s="97"/>
      <c r="HBM23" s="108"/>
      <c r="HBN23" s="109"/>
      <c r="HBO23" s="105"/>
      <c r="HBP23" s="110"/>
      <c r="HBQ23" s="106"/>
      <c r="HBR23" s="110"/>
      <c r="HBS23" s="105"/>
      <c r="HBT23" s="105"/>
      <c r="HCE23" s="97"/>
      <c r="HCK23" s="100"/>
      <c r="HCO23" s="97"/>
      <c r="HDB23" s="97"/>
      <c r="HEG23" s="108"/>
      <c r="HEH23" s="109"/>
      <c r="HEI23" s="105"/>
      <c r="HEJ23" s="110"/>
      <c r="HEK23" s="106"/>
      <c r="HEL23" s="110"/>
      <c r="HEM23" s="105"/>
      <c r="HEN23" s="105"/>
      <c r="HEY23" s="97"/>
      <c r="HFE23" s="100"/>
      <c r="HFI23" s="97"/>
      <c r="HFV23" s="97"/>
      <c r="HHA23" s="108"/>
      <c r="HHB23" s="109"/>
      <c r="HHC23" s="105"/>
      <c r="HHD23" s="110"/>
      <c r="HHE23" s="106"/>
      <c r="HHF23" s="110"/>
      <c r="HHG23" s="105"/>
      <c r="HHH23" s="105"/>
      <c r="HHS23" s="97"/>
      <c r="HHY23" s="100"/>
      <c r="HIC23" s="97"/>
      <c r="HIP23" s="97"/>
      <c r="HJU23" s="108"/>
      <c r="HJV23" s="109"/>
      <c r="HJW23" s="105"/>
      <c r="HJX23" s="110"/>
      <c r="HJY23" s="106"/>
      <c r="HJZ23" s="110"/>
      <c r="HKA23" s="105"/>
      <c r="HKB23" s="105"/>
      <c r="HKM23" s="97"/>
      <c r="HKS23" s="100"/>
      <c r="HKW23" s="97"/>
      <c r="HLJ23" s="97"/>
      <c r="HMO23" s="108"/>
      <c r="HMP23" s="109"/>
      <c r="HMQ23" s="105"/>
      <c r="HMR23" s="110"/>
      <c r="HMS23" s="106"/>
      <c r="HMT23" s="110"/>
      <c r="HMU23" s="105"/>
      <c r="HMV23" s="105"/>
      <c r="HNG23" s="97"/>
      <c r="HNM23" s="100"/>
      <c r="HNQ23" s="97"/>
      <c r="HOD23" s="97"/>
      <c r="HPI23" s="108"/>
      <c r="HPJ23" s="109"/>
      <c r="HPK23" s="105"/>
      <c r="HPL23" s="110"/>
      <c r="HPM23" s="106"/>
      <c r="HPN23" s="110"/>
      <c r="HPO23" s="105"/>
      <c r="HPP23" s="105"/>
      <c r="HQA23" s="97"/>
      <c r="HQG23" s="100"/>
      <c r="HQK23" s="97"/>
      <c r="HQX23" s="97"/>
      <c r="HSC23" s="108"/>
      <c r="HSD23" s="109"/>
      <c r="HSE23" s="105"/>
      <c r="HSF23" s="110"/>
      <c r="HSG23" s="106"/>
      <c r="HSH23" s="110"/>
      <c r="HSI23" s="105"/>
      <c r="HSJ23" s="105"/>
      <c r="HSU23" s="97"/>
      <c r="HTA23" s="100"/>
      <c r="HTE23" s="97"/>
      <c r="HTR23" s="97"/>
      <c r="HUW23" s="108"/>
      <c r="HUX23" s="109"/>
      <c r="HUY23" s="105"/>
      <c r="HUZ23" s="110"/>
      <c r="HVA23" s="106"/>
      <c r="HVB23" s="110"/>
      <c r="HVC23" s="105"/>
      <c r="HVD23" s="105"/>
      <c r="HVO23" s="97"/>
      <c r="HVU23" s="100"/>
      <c r="HVY23" s="97"/>
      <c r="HWL23" s="97"/>
      <c r="HXQ23" s="108"/>
      <c r="HXR23" s="109"/>
      <c r="HXS23" s="105"/>
      <c r="HXT23" s="110"/>
      <c r="HXU23" s="106"/>
      <c r="HXV23" s="110"/>
      <c r="HXW23" s="105"/>
      <c r="HXX23" s="105"/>
      <c r="HYI23" s="97"/>
      <c r="HYO23" s="100"/>
      <c r="HYS23" s="97"/>
      <c r="HZF23" s="97"/>
      <c r="IAK23" s="108"/>
      <c r="IAL23" s="109"/>
      <c r="IAM23" s="105"/>
      <c r="IAN23" s="110"/>
      <c r="IAO23" s="106"/>
      <c r="IAP23" s="110"/>
      <c r="IAQ23" s="105"/>
      <c r="IAR23" s="105"/>
      <c r="IBC23" s="97"/>
      <c r="IBI23" s="100"/>
      <c r="IBM23" s="97"/>
      <c r="IBZ23" s="97"/>
      <c r="IDE23" s="108"/>
      <c r="IDF23" s="109"/>
      <c r="IDG23" s="105"/>
      <c r="IDH23" s="110"/>
      <c r="IDI23" s="106"/>
      <c r="IDJ23" s="110"/>
      <c r="IDK23" s="105"/>
      <c r="IDL23" s="105"/>
      <c r="IDW23" s="97"/>
      <c r="IEC23" s="100"/>
      <c r="IEG23" s="97"/>
      <c r="IET23" s="97"/>
      <c r="IFY23" s="108"/>
      <c r="IFZ23" s="109"/>
      <c r="IGA23" s="105"/>
      <c r="IGB23" s="110"/>
      <c r="IGC23" s="106"/>
      <c r="IGD23" s="110"/>
      <c r="IGE23" s="105"/>
      <c r="IGF23" s="105"/>
      <c r="IGQ23" s="97"/>
      <c r="IGW23" s="100"/>
      <c r="IHA23" s="97"/>
      <c r="IHN23" s="97"/>
      <c r="IIS23" s="108"/>
      <c r="IIT23" s="109"/>
      <c r="IIU23" s="105"/>
      <c r="IIV23" s="110"/>
      <c r="IIW23" s="106"/>
      <c r="IIX23" s="110"/>
      <c r="IIY23" s="105"/>
      <c r="IIZ23" s="105"/>
      <c r="IJK23" s="97"/>
      <c r="IJQ23" s="100"/>
      <c r="IJU23" s="97"/>
      <c r="IKH23" s="97"/>
      <c r="ILM23" s="108"/>
      <c r="ILN23" s="109"/>
      <c r="ILO23" s="105"/>
      <c r="ILP23" s="110"/>
      <c r="ILQ23" s="106"/>
      <c r="ILR23" s="110"/>
      <c r="ILS23" s="105"/>
      <c r="ILT23" s="105"/>
      <c r="IME23" s="97"/>
      <c r="IMK23" s="100"/>
      <c r="IMO23" s="97"/>
      <c r="INB23" s="97"/>
      <c r="IOG23" s="108"/>
      <c r="IOH23" s="109"/>
      <c r="IOI23" s="105"/>
      <c r="IOJ23" s="110"/>
      <c r="IOK23" s="106"/>
      <c r="IOL23" s="110"/>
      <c r="IOM23" s="105"/>
      <c r="ION23" s="105"/>
      <c r="IOY23" s="97"/>
      <c r="IPE23" s="100"/>
      <c r="IPI23" s="97"/>
      <c r="IPV23" s="97"/>
      <c r="IRA23" s="108"/>
      <c r="IRB23" s="109"/>
      <c r="IRC23" s="105"/>
      <c r="IRD23" s="110"/>
      <c r="IRE23" s="106"/>
      <c r="IRF23" s="110"/>
      <c r="IRG23" s="105"/>
      <c r="IRH23" s="105"/>
      <c r="IRS23" s="97"/>
      <c r="IRY23" s="100"/>
      <c r="ISC23" s="97"/>
      <c r="ISP23" s="97"/>
      <c r="ITU23" s="108"/>
      <c r="ITV23" s="109"/>
      <c r="ITW23" s="105"/>
      <c r="ITX23" s="110"/>
      <c r="ITY23" s="106"/>
      <c r="ITZ23" s="110"/>
      <c r="IUA23" s="105"/>
      <c r="IUB23" s="105"/>
      <c r="IUM23" s="97"/>
      <c r="IUS23" s="100"/>
      <c r="IUW23" s="97"/>
      <c r="IVJ23" s="97"/>
      <c r="IWO23" s="108"/>
      <c r="IWP23" s="109"/>
      <c r="IWQ23" s="105"/>
      <c r="IWR23" s="110"/>
      <c r="IWS23" s="106"/>
      <c r="IWT23" s="110"/>
      <c r="IWU23" s="105"/>
      <c r="IWV23" s="105"/>
      <c r="IXG23" s="97"/>
      <c r="IXM23" s="100"/>
      <c r="IXQ23" s="97"/>
      <c r="IYD23" s="97"/>
      <c r="IZI23" s="108"/>
      <c r="IZJ23" s="109"/>
      <c r="IZK23" s="105"/>
      <c r="IZL23" s="110"/>
      <c r="IZM23" s="106"/>
      <c r="IZN23" s="110"/>
      <c r="IZO23" s="105"/>
      <c r="IZP23" s="105"/>
      <c r="JAA23" s="97"/>
      <c r="JAG23" s="100"/>
      <c r="JAK23" s="97"/>
      <c r="JAX23" s="97"/>
      <c r="JCC23" s="108"/>
      <c r="JCD23" s="109"/>
      <c r="JCE23" s="105"/>
      <c r="JCF23" s="110"/>
      <c r="JCG23" s="106"/>
      <c r="JCH23" s="110"/>
      <c r="JCI23" s="105"/>
      <c r="JCJ23" s="105"/>
      <c r="JCU23" s="97"/>
      <c r="JDA23" s="100"/>
      <c r="JDE23" s="97"/>
      <c r="JDR23" s="97"/>
      <c r="JEW23" s="108"/>
      <c r="JEX23" s="109"/>
      <c r="JEY23" s="105"/>
      <c r="JEZ23" s="110"/>
      <c r="JFA23" s="106"/>
      <c r="JFB23" s="110"/>
      <c r="JFC23" s="105"/>
      <c r="JFD23" s="105"/>
      <c r="JFO23" s="97"/>
      <c r="JFU23" s="100"/>
      <c r="JFY23" s="97"/>
      <c r="JGL23" s="97"/>
      <c r="JHQ23" s="108"/>
      <c r="JHR23" s="109"/>
      <c r="JHS23" s="105"/>
      <c r="JHT23" s="110"/>
      <c r="JHU23" s="106"/>
      <c r="JHV23" s="110"/>
      <c r="JHW23" s="105"/>
      <c r="JHX23" s="105"/>
      <c r="JII23" s="97"/>
      <c r="JIO23" s="100"/>
      <c r="JIS23" s="97"/>
      <c r="JJF23" s="97"/>
      <c r="JKK23" s="108"/>
      <c r="JKL23" s="109"/>
      <c r="JKM23" s="105"/>
      <c r="JKN23" s="110"/>
      <c r="JKO23" s="106"/>
      <c r="JKP23" s="110"/>
      <c r="JKQ23" s="105"/>
      <c r="JKR23" s="105"/>
      <c r="JLC23" s="97"/>
      <c r="JLI23" s="100"/>
      <c r="JLM23" s="97"/>
      <c r="JLZ23" s="97"/>
      <c r="JNE23" s="108"/>
      <c r="JNF23" s="109"/>
      <c r="JNG23" s="105"/>
      <c r="JNH23" s="110"/>
      <c r="JNI23" s="106"/>
      <c r="JNJ23" s="110"/>
      <c r="JNK23" s="105"/>
      <c r="JNL23" s="105"/>
      <c r="JNW23" s="97"/>
      <c r="JOC23" s="100"/>
      <c r="JOG23" s="97"/>
      <c r="JOT23" s="97"/>
      <c r="JPY23" s="108"/>
      <c r="JPZ23" s="109"/>
      <c r="JQA23" s="105"/>
      <c r="JQB23" s="110"/>
      <c r="JQC23" s="106"/>
      <c r="JQD23" s="110"/>
      <c r="JQE23" s="105"/>
      <c r="JQF23" s="105"/>
      <c r="JQQ23" s="97"/>
      <c r="JQW23" s="100"/>
      <c r="JRA23" s="97"/>
      <c r="JRN23" s="97"/>
      <c r="JSS23" s="108"/>
      <c r="JST23" s="109" t="str">
        <f t="shared" si="112"/>
        <v>Honduras</v>
      </c>
      <c r="JSU23" s="105"/>
      <c r="JSV23" s="110">
        <f>'All Players'!J19</f>
        <v>0</v>
      </c>
      <c r="JSW23" s="106" t="s">
        <v>2</v>
      </c>
      <c r="JSX23" s="110">
        <f>'All Players'!L19</f>
        <v>0</v>
      </c>
      <c r="JSY23" s="105"/>
      <c r="JSZ23" s="109" t="str">
        <f t="shared" si="113"/>
        <v>Portugal</v>
      </c>
      <c r="JTK23" s="97"/>
      <c r="JTQ23" s="100"/>
      <c r="JTU23" s="97"/>
      <c r="JUH23" s="97"/>
      <c r="JUQ23" s="96">
        <v>20</v>
      </c>
      <c r="JUR23" s="96" t="str">
        <f>IF(AND('Dummy Table1'!JSV33&lt;&gt;"",'Dummy Table1'!JSX33&lt;&gt;""),IF('Dummy Table1'!JSV33&gt;'Dummy Table1'!JSX33,'Dummy Table1'!JST33,""),"")</f>
        <v/>
      </c>
      <c r="JUS23" s="96" t="str">
        <f>IF(AND('Dummy Table1'!JSV33&lt;&gt;"",'Dummy Table1'!JSX33&lt;&gt;""),IF('Dummy Table1'!JSV33='Dummy Table1'!JSX33,'Dummy Table1'!JST33,""),"")</f>
        <v>Korea Republic</v>
      </c>
      <c r="JUT23" s="96" t="str">
        <f>IF(AND('Dummy Table1'!JSV33&lt;&gt;"",'Dummy Table1'!JSX33&lt;&gt;""),IF('Dummy Table1'!JSV33&gt;'Dummy Table1'!JSX33,'Dummy Table1'!JSZ33,""),"")</f>
        <v/>
      </c>
      <c r="JUU23" s="96">
        <f>IF(AND('Dummy Table1'!JSV33&lt;&gt;"",'Dummy Table1'!JSX33&lt;&gt;""),'Dummy Table1'!JSV33,0)</f>
        <v>0</v>
      </c>
      <c r="JUV23" s="96" t="str">
        <f>IF(AND('Dummy Table1'!JSV33&lt;&gt;"",'Dummy Table1'!JSX33&lt;&gt;""),IF('Dummy Table1'!JSV33&lt;'Dummy Table1'!JSX33,'Dummy Table1'!JSZ33,""),"")</f>
        <v/>
      </c>
      <c r="JUW23" s="96" t="str">
        <f>IF(AND('Dummy Table1'!JSV33&lt;&gt;"",'Dummy Table1'!JSX33&lt;&gt;""),IF('Dummy Table1'!JSV33='Dummy Table1'!JSX33,'Dummy Table1'!JSZ33,""),"")</f>
        <v>Mexico</v>
      </c>
      <c r="JUX23" s="96" t="str">
        <f>IF(AND('Dummy Table1'!JSV33&lt;&gt;"",'Dummy Table1'!JSX33&lt;&gt;""),IF('Dummy Table1'!JSV33&lt;'Dummy Table1'!JSX33,'Dummy Table1'!JST33,""),"")</f>
        <v/>
      </c>
      <c r="JUY23" s="96">
        <f>IF(AND('Dummy Table1'!JSV33&lt;&gt;"",'Dummy Table1'!JSX33&lt;&gt;""),'Dummy Table1'!JSX33,0)</f>
        <v>0</v>
      </c>
      <c r="JUZ23" s="96">
        <v>1</v>
      </c>
      <c r="JVA23" s="96" t="str">
        <f t="shared" si="43"/>
        <v/>
      </c>
      <c r="JVB23" s="96" t="str">
        <f t="shared" si="44"/>
        <v>Korea Republic</v>
      </c>
      <c r="JVC23" s="96" t="str">
        <f t="shared" si="45"/>
        <v/>
      </c>
      <c r="JVD23" s="96" t="str">
        <f t="shared" si="46"/>
        <v/>
      </c>
      <c r="JVE23" s="96" t="str">
        <f t="shared" si="47"/>
        <v>Mexico</v>
      </c>
      <c r="JVF23" s="96" t="str">
        <f t="shared" si="48"/>
        <v/>
      </c>
      <c r="JVG23" s="96">
        <v>21</v>
      </c>
      <c r="JVH23" s="96" t="str">
        <f>'Dummy Table1'!JST34</f>
        <v>Colombia</v>
      </c>
      <c r="JVI23" s="96">
        <f>IF(AND('Dummy Table1'!JSV34&lt;&gt;"",'Dummy Table1'!JSX34&lt;&gt;""),'Dummy Table1'!JSV34,"")</f>
        <v>0</v>
      </c>
      <c r="JVJ23" s="96">
        <f>IF(AND('Dummy Table1'!JSX34&lt;&gt;"",'Dummy Table1'!JSV34&lt;&gt;""),'Dummy Table1'!JSX34,"")</f>
        <v>0</v>
      </c>
      <c r="JVK23" s="96" t="str">
        <f>'Dummy Table1'!JSZ34</f>
        <v>Nigeria</v>
      </c>
    </row>
    <row r="24" spans="1:1016 1027:2045 2058:3066 3097:4074 4105:5120 5131:6139 6145:7157 7170:7343" x14ac:dyDescent="0.2">
      <c r="A24" s="108"/>
      <c r="B24" s="109" t="str">
        <f>'All Players'!H20</f>
        <v>Japan</v>
      </c>
      <c r="C24" s="105"/>
      <c r="D24" s="110" t="str">
        <f>IF('All Players'!W20&lt;&gt;"",'All Players'!W20,"")</f>
        <v/>
      </c>
      <c r="E24" s="106" t="s">
        <v>2</v>
      </c>
      <c r="F24" s="110" t="str">
        <f>IF('All Players'!Y20&lt;&gt;"",'All Players'!Y20,"")</f>
        <v/>
      </c>
      <c r="G24" s="105"/>
      <c r="H24" s="105" t="str">
        <f>'All Players'!N20</f>
        <v>Colombia</v>
      </c>
      <c r="S24" s="97"/>
      <c r="Y24" s="100"/>
      <c r="AC24" s="97"/>
      <c r="AP24" s="97"/>
      <c r="AY24" s="96">
        <v>21</v>
      </c>
      <c r="AZ24" s="96" t="str">
        <f>IF(AND('Dummy Table1'!D34&lt;&gt;"",'Dummy Table1'!F34&lt;&gt;""),IF('Dummy Table1'!D34&gt;'Dummy Table1'!F34,'Dummy Table1'!B34,""),"")</f>
        <v/>
      </c>
      <c r="BA24" s="96" t="str">
        <f>IF(AND('Dummy Table1'!D34&lt;&gt;"",'Dummy Table1'!F34&lt;&gt;""),IF('Dummy Table1'!D34='Dummy Table1'!F34,'Dummy Table1'!B34,""),"")</f>
        <v/>
      </c>
      <c r="BB24" s="96" t="str">
        <f>IF(AND('Dummy Table1'!D34&lt;&gt;"",'Dummy Table1'!F34&lt;&gt;""),IF('Dummy Table1'!D34&gt;'Dummy Table1'!F34,'Dummy Table1'!H34,""),"")</f>
        <v/>
      </c>
      <c r="BC24" s="96">
        <f>IF(AND('Dummy Table1'!D34&lt;&gt;"",'Dummy Table1'!F34&lt;&gt;""),'Dummy Table1'!D34,0)</f>
        <v>0</v>
      </c>
      <c r="BD24" s="96" t="str">
        <f>IF(AND('Dummy Table1'!D34&lt;&gt;"",'Dummy Table1'!F34&lt;&gt;""),IF('Dummy Table1'!D34&lt;'Dummy Table1'!F34,'Dummy Table1'!H34,""),"")</f>
        <v/>
      </c>
      <c r="BE24" s="96" t="str">
        <f>IF(AND('Dummy Table1'!D34&lt;&gt;"",'Dummy Table1'!F34&lt;&gt;""),IF('Dummy Table1'!D34='Dummy Table1'!F34,'Dummy Table1'!H34,""),"")</f>
        <v/>
      </c>
      <c r="BF24" s="96" t="str">
        <f>IF(AND('Dummy Table1'!D34&lt;&gt;"",'Dummy Table1'!F34&lt;&gt;""),IF('Dummy Table1'!D34&lt;'Dummy Table1'!F34,'Dummy Table1'!B34,""),"")</f>
        <v/>
      </c>
      <c r="BG24" s="96">
        <f>IF(AND('Dummy Table1'!D34&lt;&gt;"",'Dummy Table1'!F34&lt;&gt;""),'Dummy Table1'!F34,0)</f>
        <v>0</v>
      </c>
      <c r="BH24" s="96">
        <v>1</v>
      </c>
      <c r="BI24" s="96" t="str">
        <f t="shared" si="1"/>
        <v/>
      </c>
      <c r="BJ24" s="96" t="str">
        <f t="shared" si="2"/>
        <v/>
      </c>
      <c r="BK24" s="96" t="str">
        <f t="shared" si="3"/>
        <v/>
      </c>
      <c r="BL24" s="96" t="str">
        <f t="shared" si="4"/>
        <v/>
      </c>
      <c r="BM24" s="96" t="str">
        <f t="shared" si="5"/>
        <v/>
      </c>
      <c r="BN24" s="96" t="str">
        <f t="shared" si="6"/>
        <v/>
      </c>
      <c r="BO24" s="96">
        <v>22</v>
      </c>
      <c r="BP24" s="96" t="str">
        <f>'Dummy Table1'!B35</f>
        <v>Japan</v>
      </c>
      <c r="BQ24" s="96" t="str">
        <f>IF(AND('Dummy Table1'!D35&lt;&gt;"",'Dummy Table1'!F35&lt;&gt;""),'Dummy Table1'!D35,"")</f>
        <v/>
      </c>
      <c r="BR24" s="96" t="str">
        <f>IF(AND('Dummy Table1'!F35&lt;&gt;"",'Dummy Table1'!D35&lt;&gt;""),'Dummy Table1'!F35,"")</f>
        <v/>
      </c>
      <c r="BS24" s="96" t="str">
        <f>'Dummy Table1'!H35</f>
        <v>Sweden</v>
      </c>
      <c r="BU24" s="108"/>
      <c r="BV24" s="109"/>
      <c r="BW24" s="105"/>
      <c r="BX24" s="110"/>
      <c r="BY24" s="106"/>
      <c r="BZ24" s="110"/>
      <c r="CA24" s="105"/>
      <c r="CB24" s="105"/>
      <c r="CM24" s="97"/>
      <c r="CS24" s="100"/>
      <c r="CW24" s="97"/>
      <c r="DJ24" s="97"/>
      <c r="EO24" s="108"/>
      <c r="EP24" s="109"/>
      <c r="EQ24" s="105"/>
      <c r="ER24" s="110"/>
      <c r="ES24" s="106"/>
      <c r="ET24" s="110"/>
      <c r="EU24" s="105"/>
      <c r="EV24" s="105"/>
      <c r="FG24" s="97"/>
      <c r="FM24" s="100"/>
      <c r="FQ24" s="97"/>
      <c r="GD24" s="97"/>
      <c r="HI24" s="108"/>
      <c r="HJ24" s="109"/>
      <c r="HK24" s="105"/>
      <c r="HL24" s="110"/>
      <c r="HM24" s="106"/>
      <c r="HN24" s="110"/>
      <c r="HO24" s="105"/>
      <c r="HP24" s="105"/>
      <c r="IA24" s="97"/>
      <c r="IG24" s="100"/>
      <c r="IK24" s="97"/>
      <c r="IX24" s="97"/>
      <c r="KC24" s="108"/>
      <c r="KD24" s="109"/>
      <c r="KE24" s="105"/>
      <c r="KF24" s="110"/>
      <c r="KG24" s="106"/>
      <c r="KH24" s="110"/>
      <c r="KI24" s="105"/>
      <c r="KJ24" s="105"/>
      <c r="KU24" s="97"/>
      <c r="LA24" s="100"/>
      <c r="LE24" s="97"/>
      <c r="LR24" s="97"/>
      <c r="MW24" s="108"/>
      <c r="MX24" s="109"/>
      <c r="MY24" s="105"/>
      <c r="MZ24" s="110"/>
      <c r="NA24" s="106"/>
      <c r="NB24" s="110"/>
      <c r="NC24" s="105"/>
      <c r="ND24" s="105"/>
      <c r="NO24" s="97"/>
      <c r="NU24" s="100"/>
      <c r="NY24" s="97"/>
      <c r="OL24" s="97"/>
      <c r="PQ24" s="108"/>
      <c r="PR24" s="109"/>
      <c r="PS24" s="105"/>
      <c r="PT24" s="110"/>
      <c r="PU24" s="106"/>
      <c r="PV24" s="110"/>
      <c r="PW24" s="105"/>
      <c r="PX24" s="105"/>
      <c r="QI24" s="97"/>
      <c r="QO24" s="100"/>
      <c r="QS24" s="97"/>
      <c r="RF24" s="97"/>
      <c r="SK24" s="108"/>
      <c r="SL24" s="109"/>
      <c r="SM24" s="105"/>
      <c r="SN24" s="110"/>
      <c r="SO24" s="106"/>
      <c r="SP24" s="110"/>
      <c r="SQ24" s="105"/>
      <c r="SR24" s="105"/>
      <c r="TC24" s="97"/>
      <c r="TI24" s="100"/>
      <c r="TM24" s="97"/>
      <c r="TZ24" s="97"/>
      <c r="VE24" s="108"/>
      <c r="VF24" s="109"/>
      <c r="VG24" s="105"/>
      <c r="VH24" s="110"/>
      <c r="VI24" s="106"/>
      <c r="VJ24" s="110"/>
      <c r="VK24" s="105"/>
      <c r="VL24" s="105"/>
      <c r="VW24" s="97"/>
      <c r="WC24" s="100"/>
      <c r="WG24" s="97"/>
      <c r="WT24" s="97"/>
      <c r="XY24" s="108"/>
      <c r="XZ24" s="109"/>
      <c r="YA24" s="105"/>
      <c r="YB24" s="110"/>
      <c r="YC24" s="106"/>
      <c r="YD24" s="110"/>
      <c r="YE24" s="105"/>
      <c r="YF24" s="105"/>
      <c r="YQ24" s="97"/>
      <c r="YW24" s="100"/>
      <c r="ZA24" s="97"/>
      <c r="ZN24" s="97"/>
      <c r="AAS24" s="108"/>
      <c r="AAT24" s="109"/>
      <c r="AAU24" s="105"/>
      <c r="AAV24" s="110"/>
      <c r="AAW24" s="106"/>
      <c r="AAX24" s="110"/>
      <c r="AAY24" s="105"/>
      <c r="AAZ24" s="105"/>
      <c r="ABK24" s="97"/>
      <c r="ABQ24" s="100"/>
      <c r="ABU24" s="97"/>
      <c r="ACH24" s="97"/>
      <c r="ADM24" s="108"/>
      <c r="ADN24" s="109"/>
      <c r="ADO24" s="105"/>
      <c r="ADP24" s="110"/>
      <c r="ADQ24" s="106"/>
      <c r="ADR24" s="110"/>
      <c r="ADS24" s="105"/>
      <c r="ADT24" s="105"/>
      <c r="AEE24" s="97"/>
      <c r="AEK24" s="100"/>
      <c r="AEO24" s="97"/>
      <c r="AFB24" s="97"/>
      <c r="AGG24" s="108"/>
      <c r="AGH24" s="109"/>
      <c r="AGI24" s="105"/>
      <c r="AGJ24" s="110"/>
      <c r="AGK24" s="106"/>
      <c r="AGL24" s="110"/>
      <c r="AGM24" s="105"/>
      <c r="AGN24" s="105"/>
      <c r="AGY24" s="97"/>
      <c r="AHE24" s="100"/>
      <c r="AHI24" s="97"/>
      <c r="AHV24" s="97"/>
      <c r="AJA24" s="108"/>
      <c r="AJB24" s="109"/>
      <c r="AJC24" s="105"/>
      <c r="AJD24" s="110"/>
      <c r="AJE24" s="106"/>
      <c r="AJF24" s="110"/>
      <c r="AJG24" s="105"/>
      <c r="AJH24" s="105"/>
      <c r="AJS24" s="97"/>
      <c r="AJY24" s="100"/>
      <c r="AKC24" s="97"/>
      <c r="AKP24" s="97"/>
      <c r="ALU24" s="108"/>
      <c r="ALV24" s="109"/>
      <c r="ALW24" s="105"/>
      <c r="ALX24" s="110"/>
      <c r="ALY24" s="106"/>
      <c r="ALZ24" s="110"/>
      <c r="AMA24" s="105"/>
      <c r="AMB24" s="105"/>
      <c r="AMM24" s="97"/>
      <c r="AMS24" s="100"/>
      <c r="AMW24" s="97"/>
      <c r="ANJ24" s="97"/>
      <c r="AOO24" s="108"/>
      <c r="AOP24" s="109"/>
      <c r="AOQ24" s="105"/>
      <c r="AOR24" s="110"/>
      <c r="AOS24" s="106"/>
      <c r="AOT24" s="110"/>
      <c r="AOU24" s="105"/>
      <c r="AOV24" s="105"/>
      <c r="APG24" s="97"/>
      <c r="APM24" s="100"/>
      <c r="APQ24" s="97"/>
      <c r="AQD24" s="97"/>
      <c r="ARI24" s="108"/>
      <c r="ARJ24" s="109"/>
      <c r="ARK24" s="105"/>
      <c r="ARL24" s="110"/>
      <c r="ARM24" s="106"/>
      <c r="ARN24" s="110"/>
      <c r="ARO24" s="105"/>
      <c r="ARP24" s="105"/>
      <c r="ASA24" s="97"/>
      <c r="ASG24" s="100"/>
      <c r="ASK24" s="97"/>
      <c r="ASX24" s="97"/>
      <c r="AUC24" s="108"/>
      <c r="AUD24" s="109"/>
      <c r="AUE24" s="105"/>
      <c r="AUF24" s="110"/>
      <c r="AUG24" s="106"/>
      <c r="AUH24" s="110"/>
      <c r="AUI24" s="105"/>
      <c r="AUJ24" s="105"/>
      <c r="AUU24" s="97"/>
      <c r="AVA24" s="100"/>
      <c r="AVE24" s="97"/>
      <c r="AVR24" s="97"/>
      <c r="AWW24" s="108"/>
      <c r="AWX24" s="109"/>
      <c r="AWY24" s="105"/>
      <c r="AWZ24" s="110"/>
      <c r="AXA24" s="106"/>
      <c r="AXB24" s="110"/>
      <c r="AXC24" s="105"/>
      <c r="AXD24" s="105"/>
      <c r="AXO24" s="97"/>
      <c r="AXU24" s="100"/>
      <c r="AXY24" s="97"/>
      <c r="AYL24" s="97"/>
      <c r="AZQ24" s="108"/>
      <c r="AZR24" s="109"/>
      <c r="AZS24" s="105"/>
      <c r="AZT24" s="110"/>
      <c r="AZU24" s="106"/>
      <c r="AZV24" s="110"/>
      <c r="AZW24" s="105"/>
      <c r="AZX24" s="105"/>
      <c r="BAI24" s="97"/>
      <c r="BAO24" s="100"/>
      <c r="BAS24" s="97"/>
      <c r="BBF24" s="97"/>
      <c r="BCK24" s="108"/>
      <c r="BCL24" s="109"/>
      <c r="BCM24" s="105"/>
      <c r="BCN24" s="110"/>
      <c r="BCO24" s="106"/>
      <c r="BCP24" s="110"/>
      <c r="BCQ24" s="105"/>
      <c r="BCR24" s="105"/>
      <c r="BDC24" s="97"/>
      <c r="BDI24" s="100"/>
      <c r="BDM24" s="97"/>
      <c r="BDZ24" s="97"/>
      <c r="BFE24" s="108"/>
      <c r="BFF24" s="109"/>
      <c r="BFG24" s="105"/>
      <c r="BFH24" s="110"/>
      <c r="BFI24" s="106"/>
      <c r="BFJ24" s="110"/>
      <c r="BFK24" s="105"/>
      <c r="BFL24" s="105"/>
      <c r="BFW24" s="97"/>
      <c r="BGC24" s="100"/>
      <c r="BGG24" s="97"/>
      <c r="BGT24" s="97"/>
      <c r="BHY24" s="108"/>
      <c r="BHZ24" s="109"/>
      <c r="BIA24" s="105"/>
      <c r="BIB24" s="110"/>
      <c r="BIC24" s="106"/>
      <c r="BID24" s="110"/>
      <c r="BIE24" s="105"/>
      <c r="BIF24" s="105"/>
      <c r="BIQ24" s="97"/>
      <c r="BIW24" s="100"/>
      <c r="BJA24" s="97"/>
      <c r="BJN24" s="97"/>
      <c r="BKS24" s="108"/>
      <c r="BKT24" s="109"/>
      <c r="BKU24" s="105"/>
      <c r="BKV24" s="110"/>
      <c r="BKW24" s="106"/>
      <c r="BKX24" s="110"/>
      <c r="BKY24" s="105"/>
      <c r="BKZ24" s="105"/>
      <c r="BLK24" s="97"/>
      <c r="BLQ24" s="100"/>
      <c r="BLU24" s="97"/>
      <c r="BMH24" s="97"/>
      <c r="BNM24" s="108"/>
      <c r="BNN24" s="109"/>
      <c r="BNO24" s="105"/>
      <c r="BNP24" s="110"/>
      <c r="BNQ24" s="106"/>
      <c r="BNR24" s="110"/>
      <c r="BNS24" s="105"/>
      <c r="BNT24" s="105"/>
      <c r="BOE24" s="97"/>
      <c r="BOK24" s="100"/>
      <c r="BOO24" s="97"/>
      <c r="BPB24" s="97"/>
      <c r="BQG24" s="108"/>
      <c r="BQH24" s="109"/>
      <c r="BQI24" s="105"/>
      <c r="BQJ24" s="110"/>
      <c r="BQK24" s="106"/>
      <c r="BQL24" s="110"/>
      <c r="BQM24" s="105"/>
      <c r="BQN24" s="105"/>
      <c r="BQY24" s="97"/>
      <c r="BRE24" s="100"/>
      <c r="BRI24" s="97"/>
      <c r="BRV24" s="97"/>
      <c r="BTA24" s="108"/>
      <c r="BTB24" s="109"/>
      <c r="BTC24" s="105"/>
      <c r="BTD24" s="110"/>
      <c r="BTE24" s="106"/>
      <c r="BTF24" s="110"/>
      <c r="BTG24" s="105"/>
      <c r="BTH24" s="105"/>
      <c r="BTS24" s="97"/>
      <c r="BTY24" s="100"/>
      <c r="BUC24" s="97"/>
      <c r="BUP24" s="97"/>
      <c r="BVU24" s="108"/>
      <c r="BVV24" s="109"/>
      <c r="BVW24" s="105"/>
      <c r="BVX24" s="110"/>
      <c r="BVY24" s="106"/>
      <c r="BVZ24" s="110"/>
      <c r="BWA24" s="105"/>
      <c r="BWB24" s="105"/>
      <c r="BWM24" s="97"/>
      <c r="BWS24" s="100"/>
      <c r="BWW24" s="97"/>
      <c r="BXJ24" s="97"/>
      <c r="BYO24" s="108"/>
      <c r="BYP24" s="109"/>
      <c r="BYQ24" s="105"/>
      <c r="BYR24" s="110"/>
      <c r="BYS24" s="106"/>
      <c r="BYT24" s="110"/>
      <c r="BYU24" s="105"/>
      <c r="BYV24" s="105"/>
      <c r="BZG24" s="97"/>
      <c r="BZM24" s="100"/>
      <c r="BZQ24" s="97"/>
      <c r="CAD24" s="97"/>
      <c r="CBI24" s="108"/>
      <c r="CBJ24" s="109"/>
      <c r="CBK24" s="105"/>
      <c r="CBL24" s="110"/>
      <c r="CBM24" s="106"/>
      <c r="CBN24" s="110"/>
      <c r="CBO24" s="105"/>
      <c r="CBP24" s="105"/>
      <c r="CCA24" s="97"/>
      <c r="CCG24" s="100"/>
      <c r="CCK24" s="97"/>
      <c r="CCX24" s="97"/>
      <c r="CEC24" s="108"/>
      <c r="CED24" s="109"/>
      <c r="CEE24" s="105"/>
      <c r="CEF24" s="110"/>
      <c r="CEG24" s="106"/>
      <c r="CEH24" s="110"/>
      <c r="CEI24" s="105"/>
      <c r="CEJ24" s="105"/>
      <c r="CEU24" s="97"/>
      <c r="CFA24" s="100"/>
      <c r="CFE24" s="97"/>
      <c r="CFR24" s="97"/>
      <c r="CGW24" s="108"/>
      <c r="CGX24" s="109"/>
      <c r="CGY24" s="105"/>
      <c r="CGZ24" s="110"/>
      <c r="CHA24" s="106"/>
      <c r="CHB24" s="110"/>
      <c r="CHC24" s="105"/>
      <c r="CHD24" s="105"/>
      <c r="CHO24" s="97"/>
      <c r="CHU24" s="100"/>
      <c r="CHY24" s="97"/>
      <c r="CIL24" s="97"/>
      <c r="CJQ24" s="108"/>
      <c r="CJR24" s="109"/>
      <c r="CJS24" s="105"/>
      <c r="CJT24" s="110"/>
      <c r="CJU24" s="106"/>
      <c r="CJV24" s="110"/>
      <c r="CJW24" s="105"/>
      <c r="CJX24" s="105"/>
      <c r="CKI24" s="97"/>
      <c r="CKO24" s="100"/>
      <c r="CKS24" s="97"/>
      <c r="CLF24" s="97"/>
      <c r="CMK24" s="108"/>
      <c r="CML24" s="109"/>
      <c r="CMM24" s="105"/>
      <c r="CMN24" s="110"/>
      <c r="CMO24" s="106"/>
      <c r="CMP24" s="110"/>
      <c r="CMQ24" s="105"/>
      <c r="CMR24" s="105"/>
      <c r="CNC24" s="97"/>
      <c r="CNI24" s="100"/>
      <c r="CNM24" s="97"/>
      <c r="CNZ24" s="97"/>
      <c r="CPE24" s="108"/>
      <c r="CPF24" s="109"/>
      <c r="CPG24" s="105"/>
      <c r="CPH24" s="110"/>
      <c r="CPI24" s="106"/>
      <c r="CPJ24" s="110"/>
      <c r="CPK24" s="105"/>
      <c r="CPL24" s="105"/>
      <c r="CPW24" s="97"/>
      <c r="CQC24" s="100"/>
      <c r="CQG24" s="97"/>
      <c r="CQT24" s="97"/>
      <c r="CRY24" s="108"/>
      <c r="CRZ24" s="109"/>
      <c r="CSA24" s="105"/>
      <c r="CSB24" s="110"/>
      <c r="CSC24" s="106"/>
      <c r="CSD24" s="110"/>
      <c r="CSE24" s="105"/>
      <c r="CSF24" s="105"/>
      <c r="CSQ24" s="97"/>
      <c r="CSW24" s="100"/>
      <c r="CTA24" s="97"/>
      <c r="CTN24" s="97"/>
      <c r="CUS24" s="108"/>
      <c r="CUT24" s="109"/>
      <c r="CUU24" s="105"/>
      <c r="CUV24" s="110"/>
      <c r="CUW24" s="106"/>
      <c r="CUX24" s="110"/>
      <c r="CUY24" s="105"/>
      <c r="CUZ24" s="105"/>
      <c r="CVK24" s="97"/>
      <c r="CVQ24" s="100"/>
      <c r="CVU24" s="97"/>
      <c r="CWH24" s="97"/>
      <c r="CXM24" s="108"/>
      <c r="CXN24" s="109"/>
      <c r="CXO24" s="105"/>
      <c r="CXP24" s="110"/>
      <c r="CXQ24" s="106"/>
      <c r="CXR24" s="110"/>
      <c r="CXS24" s="105"/>
      <c r="CXT24" s="105"/>
      <c r="CYE24" s="97"/>
      <c r="CYK24" s="100"/>
      <c r="CYO24" s="97"/>
      <c r="CZB24" s="97"/>
      <c r="DAG24" s="108"/>
      <c r="DAH24" s="109"/>
      <c r="DAI24" s="105"/>
      <c r="DAJ24" s="110"/>
      <c r="DAK24" s="106"/>
      <c r="DAL24" s="110"/>
      <c r="DAM24" s="105"/>
      <c r="DAN24" s="105"/>
      <c r="DAY24" s="97"/>
      <c r="DBE24" s="100"/>
      <c r="DBI24" s="97"/>
      <c r="DBV24" s="97"/>
      <c r="DDA24" s="108"/>
      <c r="DDB24" s="109"/>
      <c r="DDC24" s="105"/>
      <c r="DDD24" s="110"/>
      <c r="DDE24" s="106"/>
      <c r="DDF24" s="110"/>
      <c r="DDG24" s="105"/>
      <c r="DDH24" s="105"/>
      <c r="DDS24" s="97"/>
      <c r="DDY24" s="100"/>
      <c r="DEC24" s="97"/>
      <c r="DEP24" s="97"/>
      <c r="DFU24" s="108"/>
      <c r="DFV24" s="109"/>
      <c r="DFW24" s="105"/>
      <c r="DFX24" s="110"/>
      <c r="DFY24" s="106"/>
      <c r="DFZ24" s="110"/>
      <c r="DGA24" s="105"/>
      <c r="DGB24" s="105"/>
      <c r="DGM24" s="97"/>
      <c r="DGS24" s="100"/>
      <c r="DGW24" s="97"/>
      <c r="DHJ24" s="97"/>
      <c r="DIO24" s="108"/>
      <c r="DIP24" s="109"/>
      <c r="DIQ24" s="105"/>
      <c r="DIR24" s="110"/>
      <c r="DIS24" s="106"/>
      <c r="DIT24" s="110"/>
      <c r="DIU24" s="105"/>
      <c r="DIV24" s="105"/>
      <c r="DJG24" s="97"/>
      <c r="DJM24" s="100"/>
      <c r="DJQ24" s="97"/>
      <c r="DKD24" s="97"/>
      <c r="DLI24" s="108"/>
      <c r="DLJ24" s="109"/>
      <c r="DLK24" s="105"/>
      <c r="DLL24" s="110"/>
      <c r="DLM24" s="106"/>
      <c r="DLN24" s="110"/>
      <c r="DLO24" s="105"/>
      <c r="DLP24" s="105"/>
      <c r="DMA24" s="97"/>
      <c r="DMG24" s="100"/>
      <c r="DMK24" s="97"/>
      <c r="DMX24" s="97"/>
      <c r="DOC24" s="108"/>
      <c r="DOD24" s="109"/>
      <c r="DOE24" s="105"/>
      <c r="DOF24" s="110"/>
      <c r="DOG24" s="106"/>
      <c r="DOH24" s="110"/>
      <c r="DOI24" s="105"/>
      <c r="DOJ24" s="105"/>
      <c r="DOU24" s="97"/>
      <c r="DPA24" s="100"/>
      <c r="DPE24" s="97"/>
      <c r="DPR24" s="97"/>
      <c r="DQW24" s="108"/>
      <c r="DQX24" s="109"/>
      <c r="DQY24" s="105"/>
      <c r="DQZ24" s="110"/>
      <c r="DRA24" s="106"/>
      <c r="DRB24" s="110"/>
      <c r="DRC24" s="105"/>
      <c r="DRD24" s="105"/>
      <c r="DRO24" s="97"/>
      <c r="DRU24" s="100"/>
      <c r="DRY24" s="97"/>
      <c r="DSL24" s="97"/>
      <c r="DTQ24" s="108"/>
      <c r="DTR24" s="109"/>
      <c r="DTS24" s="105"/>
      <c r="DTT24" s="110"/>
      <c r="DTU24" s="106"/>
      <c r="DTV24" s="110"/>
      <c r="DTW24" s="105"/>
      <c r="DTX24" s="105"/>
      <c r="DUI24" s="97"/>
      <c r="DUO24" s="100"/>
      <c r="DUS24" s="97"/>
      <c r="DVF24" s="97"/>
      <c r="DWK24" s="108"/>
      <c r="DWL24" s="109"/>
      <c r="DWM24" s="105"/>
      <c r="DWN24" s="110"/>
      <c r="DWO24" s="106"/>
      <c r="DWP24" s="110"/>
      <c r="DWQ24" s="105"/>
      <c r="DWR24" s="105"/>
      <c r="DXC24" s="97"/>
      <c r="DXI24" s="100"/>
      <c r="DXM24" s="97"/>
      <c r="DXZ24" s="97"/>
      <c r="DZE24" s="108"/>
      <c r="DZF24" s="109"/>
      <c r="DZG24" s="105"/>
      <c r="DZH24" s="110"/>
      <c r="DZI24" s="106"/>
      <c r="DZJ24" s="110"/>
      <c r="DZK24" s="105"/>
      <c r="DZL24" s="105"/>
      <c r="DZW24" s="97"/>
      <c r="EAC24" s="100"/>
      <c r="EAG24" s="97"/>
      <c r="EAT24" s="97"/>
      <c r="EBY24" s="108"/>
      <c r="EBZ24" s="109"/>
      <c r="ECA24" s="105"/>
      <c r="ECB24" s="110"/>
      <c r="ECC24" s="106"/>
      <c r="ECD24" s="110"/>
      <c r="ECE24" s="105"/>
      <c r="ECF24" s="105"/>
      <c r="ECQ24" s="97"/>
      <c r="ECW24" s="100"/>
      <c r="EDA24" s="97"/>
      <c r="EDN24" s="97"/>
      <c r="EES24" s="108"/>
      <c r="EET24" s="109"/>
      <c r="EEU24" s="105"/>
      <c r="EEV24" s="110"/>
      <c r="EEW24" s="106"/>
      <c r="EEX24" s="110"/>
      <c r="EEY24" s="105"/>
      <c r="EEZ24" s="105"/>
      <c r="EFK24" s="97"/>
      <c r="EFQ24" s="100"/>
      <c r="EFU24" s="97"/>
      <c r="EGH24" s="97"/>
      <c r="EHM24" s="108"/>
      <c r="EHN24" s="109"/>
      <c r="EHO24" s="105"/>
      <c r="EHP24" s="110"/>
      <c r="EHQ24" s="106"/>
      <c r="EHR24" s="110"/>
      <c r="EHS24" s="105"/>
      <c r="EHT24" s="105"/>
      <c r="EIE24" s="97"/>
      <c r="EIK24" s="100"/>
      <c r="EIO24" s="97"/>
      <c r="EJB24" s="97"/>
      <c r="EKG24" s="108"/>
      <c r="EKH24" s="109"/>
      <c r="EKI24" s="105"/>
      <c r="EKJ24" s="110"/>
      <c r="EKK24" s="106"/>
      <c r="EKL24" s="110"/>
      <c r="EKM24" s="105"/>
      <c r="EKN24" s="105"/>
      <c r="EKY24" s="97"/>
      <c r="ELE24" s="100"/>
      <c r="ELI24" s="97"/>
      <c r="ELV24" s="97"/>
      <c r="ENA24" s="108"/>
      <c r="ENB24" s="109"/>
      <c r="ENC24" s="105"/>
      <c r="END24" s="110"/>
      <c r="ENE24" s="106"/>
      <c r="ENF24" s="110"/>
      <c r="ENG24" s="105"/>
      <c r="ENH24" s="105"/>
      <c r="ENS24" s="97"/>
      <c r="ENY24" s="100"/>
      <c r="EOC24" s="97"/>
      <c r="EOP24" s="97"/>
      <c r="EPU24" s="108"/>
      <c r="EPV24" s="109"/>
      <c r="EPW24" s="105"/>
      <c r="EPX24" s="110"/>
      <c r="EPY24" s="106"/>
      <c r="EPZ24" s="110"/>
      <c r="EQA24" s="105"/>
      <c r="EQB24" s="105"/>
      <c r="EQM24" s="97"/>
      <c r="EQS24" s="100"/>
      <c r="EQW24" s="97"/>
      <c r="ERJ24" s="97"/>
      <c r="ESO24" s="108"/>
      <c r="ESP24" s="109"/>
      <c r="ESQ24" s="105"/>
      <c r="ESR24" s="110"/>
      <c r="ESS24" s="106"/>
      <c r="EST24" s="110"/>
      <c r="ESU24" s="105"/>
      <c r="ESV24" s="105"/>
      <c r="ETG24" s="97"/>
      <c r="ETM24" s="100"/>
      <c r="ETQ24" s="97"/>
      <c r="EUD24" s="97"/>
      <c r="EVI24" s="108"/>
      <c r="EVJ24" s="109"/>
      <c r="EVK24" s="105"/>
      <c r="EVL24" s="110"/>
      <c r="EVM24" s="106"/>
      <c r="EVN24" s="110"/>
      <c r="EVO24" s="105"/>
      <c r="EVP24" s="105"/>
      <c r="EWA24" s="97"/>
      <c r="EWG24" s="100"/>
      <c r="EWK24" s="97"/>
      <c r="EWX24" s="97"/>
      <c r="EYC24" s="108"/>
      <c r="EYD24" s="109"/>
      <c r="EYE24" s="105"/>
      <c r="EYF24" s="110"/>
      <c r="EYG24" s="106"/>
      <c r="EYH24" s="110"/>
      <c r="EYI24" s="105"/>
      <c r="EYJ24" s="105"/>
      <c r="EYU24" s="97"/>
      <c r="EZA24" s="100"/>
      <c r="EZE24" s="97"/>
      <c r="EZR24" s="97"/>
      <c r="FAW24" s="108"/>
      <c r="FAX24" s="109"/>
      <c r="FAY24" s="105"/>
      <c r="FAZ24" s="110"/>
      <c r="FBA24" s="106"/>
      <c r="FBB24" s="110"/>
      <c r="FBC24" s="105"/>
      <c r="FBD24" s="105"/>
      <c r="FBO24" s="97"/>
      <c r="FBU24" s="100"/>
      <c r="FBY24" s="97"/>
      <c r="FCL24" s="97"/>
      <c r="FDQ24" s="108"/>
      <c r="FDR24" s="109"/>
      <c r="FDS24" s="105"/>
      <c r="FDT24" s="110"/>
      <c r="FDU24" s="106"/>
      <c r="FDV24" s="110"/>
      <c r="FDW24" s="105"/>
      <c r="FDX24" s="105"/>
      <c r="FEI24" s="97"/>
      <c r="FEO24" s="100"/>
      <c r="FES24" s="97"/>
      <c r="FFF24" s="97"/>
      <c r="FGK24" s="108"/>
      <c r="FGL24" s="109"/>
      <c r="FGM24" s="105"/>
      <c r="FGN24" s="110"/>
      <c r="FGO24" s="106"/>
      <c r="FGP24" s="110"/>
      <c r="FGQ24" s="105"/>
      <c r="FGR24" s="105"/>
      <c r="FHC24" s="97"/>
      <c r="FHI24" s="100"/>
      <c r="FHM24" s="97"/>
      <c r="FHZ24" s="97"/>
      <c r="FJE24" s="108"/>
      <c r="FJF24" s="109"/>
      <c r="FJG24" s="105"/>
      <c r="FJH24" s="110"/>
      <c r="FJI24" s="106"/>
      <c r="FJJ24" s="110"/>
      <c r="FJK24" s="105"/>
      <c r="FJL24" s="105"/>
      <c r="FJW24" s="97"/>
      <c r="FKC24" s="100"/>
      <c r="FKG24" s="97"/>
      <c r="FKT24" s="97"/>
      <c r="FLY24" s="108"/>
      <c r="FLZ24" s="109"/>
      <c r="FMA24" s="105"/>
      <c r="FMB24" s="110"/>
      <c r="FMC24" s="106"/>
      <c r="FMD24" s="110"/>
      <c r="FME24" s="105"/>
      <c r="FMF24" s="105"/>
      <c r="FMQ24" s="97"/>
      <c r="FMW24" s="100"/>
      <c r="FNA24" s="97"/>
      <c r="FNN24" s="97"/>
      <c r="FOS24" s="108"/>
      <c r="FOT24" s="109"/>
      <c r="FOU24" s="105"/>
      <c r="FOV24" s="110"/>
      <c r="FOW24" s="106"/>
      <c r="FOX24" s="110"/>
      <c r="FOY24" s="105"/>
      <c r="FOZ24" s="105"/>
      <c r="FPK24" s="97"/>
      <c r="FPQ24" s="100"/>
      <c r="FPU24" s="97"/>
      <c r="FQH24" s="97"/>
      <c r="FRM24" s="108"/>
      <c r="FRN24" s="109"/>
      <c r="FRO24" s="105"/>
      <c r="FRP24" s="110"/>
      <c r="FRQ24" s="106"/>
      <c r="FRR24" s="110"/>
      <c r="FRS24" s="105"/>
      <c r="FRT24" s="105"/>
      <c r="FSE24" s="97"/>
      <c r="FSK24" s="100"/>
      <c r="FSO24" s="97"/>
      <c r="FTB24" s="97"/>
      <c r="FUG24" s="108"/>
      <c r="FUH24" s="109"/>
      <c r="FUI24" s="105"/>
      <c r="FUJ24" s="110"/>
      <c r="FUK24" s="106"/>
      <c r="FUL24" s="110"/>
      <c r="FUM24" s="105"/>
      <c r="FUN24" s="105"/>
      <c r="FUY24" s="97"/>
      <c r="FVE24" s="100"/>
      <c r="FVI24" s="97"/>
      <c r="FVV24" s="97"/>
      <c r="FXA24" s="108"/>
      <c r="FXB24" s="109"/>
      <c r="FXC24" s="105"/>
      <c r="FXD24" s="110"/>
      <c r="FXE24" s="106"/>
      <c r="FXF24" s="110"/>
      <c r="FXG24" s="105"/>
      <c r="FXH24" s="105"/>
      <c r="FXS24" s="97"/>
      <c r="FXY24" s="100"/>
      <c r="FYC24" s="97"/>
      <c r="FYP24" s="97"/>
      <c r="FZU24" s="108"/>
      <c r="FZV24" s="109"/>
      <c r="FZW24" s="105"/>
      <c r="FZX24" s="110"/>
      <c r="FZY24" s="106"/>
      <c r="FZZ24" s="110"/>
      <c r="GAA24" s="105"/>
      <c r="GAB24" s="105"/>
      <c r="GAM24" s="97"/>
      <c r="GAS24" s="100"/>
      <c r="GAW24" s="97"/>
      <c r="GBJ24" s="97"/>
      <c r="GCO24" s="108"/>
      <c r="GCP24" s="109"/>
      <c r="GCQ24" s="105"/>
      <c r="GCR24" s="110"/>
      <c r="GCS24" s="106"/>
      <c r="GCT24" s="110"/>
      <c r="GCU24" s="105"/>
      <c r="GCV24" s="105"/>
      <c r="GDG24" s="97"/>
      <c r="GDM24" s="100"/>
      <c r="GDQ24" s="97"/>
      <c r="GED24" s="97"/>
      <c r="GFI24" s="108"/>
      <c r="GFJ24" s="109"/>
      <c r="GFK24" s="105"/>
      <c r="GFL24" s="110"/>
      <c r="GFM24" s="106"/>
      <c r="GFN24" s="110"/>
      <c r="GFO24" s="105"/>
      <c r="GFP24" s="105"/>
      <c r="GGA24" s="97"/>
      <c r="GGG24" s="100"/>
      <c r="GGK24" s="97"/>
      <c r="GGX24" s="97"/>
      <c r="GIC24" s="108"/>
      <c r="GID24" s="109"/>
      <c r="GIE24" s="105"/>
      <c r="GIF24" s="110"/>
      <c r="GIG24" s="106"/>
      <c r="GIH24" s="110"/>
      <c r="GII24" s="105"/>
      <c r="GIJ24" s="105"/>
      <c r="GIU24" s="97"/>
      <c r="GJA24" s="100"/>
      <c r="GJE24" s="97"/>
      <c r="GJR24" s="97"/>
      <c r="GKW24" s="108"/>
      <c r="GKX24" s="109"/>
      <c r="GKY24" s="105"/>
      <c r="GKZ24" s="110"/>
      <c r="GLA24" s="106"/>
      <c r="GLB24" s="110"/>
      <c r="GLC24" s="105"/>
      <c r="GLD24" s="105"/>
      <c r="GLO24" s="97"/>
      <c r="GLU24" s="100"/>
      <c r="GLY24" s="97"/>
      <c r="GML24" s="97"/>
      <c r="GNQ24" s="108"/>
      <c r="GNR24" s="109"/>
      <c r="GNS24" s="105"/>
      <c r="GNT24" s="110"/>
      <c r="GNU24" s="106"/>
      <c r="GNV24" s="110"/>
      <c r="GNW24" s="105"/>
      <c r="GNX24" s="105"/>
      <c r="GOI24" s="97"/>
      <c r="GOO24" s="100"/>
      <c r="GOS24" s="97"/>
      <c r="GPF24" s="97"/>
      <c r="GQK24" s="108"/>
      <c r="GQL24" s="109"/>
      <c r="GQM24" s="105"/>
      <c r="GQN24" s="110"/>
      <c r="GQO24" s="106"/>
      <c r="GQP24" s="110"/>
      <c r="GQQ24" s="105"/>
      <c r="GQR24" s="105"/>
      <c r="GRC24" s="97"/>
      <c r="GRI24" s="100"/>
      <c r="GRM24" s="97"/>
      <c r="GRZ24" s="97"/>
      <c r="GTE24" s="108"/>
      <c r="GTF24" s="109"/>
      <c r="GTG24" s="105"/>
      <c r="GTH24" s="110"/>
      <c r="GTI24" s="106"/>
      <c r="GTJ24" s="110"/>
      <c r="GTK24" s="105"/>
      <c r="GTL24" s="105"/>
      <c r="GTW24" s="97"/>
      <c r="GUC24" s="100"/>
      <c r="GUG24" s="97"/>
      <c r="GUT24" s="97"/>
      <c r="GVY24" s="108"/>
      <c r="GVZ24" s="109"/>
      <c r="GWA24" s="105"/>
      <c r="GWB24" s="110"/>
      <c r="GWC24" s="106"/>
      <c r="GWD24" s="110"/>
      <c r="GWE24" s="105"/>
      <c r="GWF24" s="105"/>
      <c r="GWQ24" s="97"/>
      <c r="GWW24" s="100"/>
      <c r="GXA24" s="97"/>
      <c r="GXN24" s="97"/>
      <c r="GYS24" s="108"/>
      <c r="GYT24" s="109"/>
      <c r="GYU24" s="105"/>
      <c r="GYV24" s="110"/>
      <c r="GYW24" s="106"/>
      <c r="GYX24" s="110"/>
      <c r="GYY24" s="105"/>
      <c r="GYZ24" s="105"/>
      <c r="GZK24" s="97"/>
      <c r="GZQ24" s="100"/>
      <c r="GZU24" s="97"/>
      <c r="HAH24" s="97"/>
      <c r="HBM24" s="108"/>
      <c r="HBN24" s="109"/>
      <c r="HBO24" s="105"/>
      <c r="HBP24" s="110"/>
      <c r="HBQ24" s="106"/>
      <c r="HBR24" s="110"/>
      <c r="HBS24" s="105"/>
      <c r="HBT24" s="105"/>
      <c r="HCE24" s="97"/>
      <c r="HCK24" s="100"/>
      <c r="HCO24" s="97"/>
      <c r="HDB24" s="97"/>
      <c r="HEG24" s="108"/>
      <c r="HEH24" s="109"/>
      <c r="HEI24" s="105"/>
      <c r="HEJ24" s="110"/>
      <c r="HEK24" s="106"/>
      <c r="HEL24" s="110"/>
      <c r="HEM24" s="105"/>
      <c r="HEN24" s="105"/>
      <c r="HEY24" s="97"/>
      <c r="HFE24" s="100"/>
      <c r="HFI24" s="97"/>
      <c r="HFV24" s="97"/>
      <c r="HHA24" s="108"/>
      <c r="HHB24" s="109"/>
      <c r="HHC24" s="105"/>
      <c r="HHD24" s="110"/>
      <c r="HHE24" s="106"/>
      <c r="HHF24" s="110"/>
      <c r="HHG24" s="105"/>
      <c r="HHH24" s="105"/>
      <c r="HHS24" s="97"/>
      <c r="HHY24" s="100"/>
      <c r="HIC24" s="97"/>
      <c r="HIP24" s="97"/>
      <c r="HJU24" s="108"/>
      <c r="HJV24" s="109"/>
      <c r="HJW24" s="105"/>
      <c r="HJX24" s="110"/>
      <c r="HJY24" s="106"/>
      <c r="HJZ24" s="110"/>
      <c r="HKA24" s="105"/>
      <c r="HKB24" s="105"/>
      <c r="HKM24" s="97"/>
      <c r="HKS24" s="100"/>
      <c r="HKW24" s="97"/>
      <c r="HLJ24" s="97"/>
      <c r="HMO24" s="108"/>
      <c r="HMP24" s="109"/>
      <c r="HMQ24" s="105"/>
      <c r="HMR24" s="110"/>
      <c r="HMS24" s="106"/>
      <c r="HMT24" s="110"/>
      <c r="HMU24" s="105"/>
      <c r="HMV24" s="105"/>
      <c r="HNG24" s="97"/>
      <c r="HNM24" s="100"/>
      <c r="HNQ24" s="97"/>
      <c r="HOD24" s="97"/>
      <c r="HPI24" s="108"/>
      <c r="HPJ24" s="109"/>
      <c r="HPK24" s="105"/>
      <c r="HPL24" s="110"/>
      <c r="HPM24" s="106"/>
      <c r="HPN24" s="110"/>
      <c r="HPO24" s="105"/>
      <c r="HPP24" s="105"/>
      <c r="HQA24" s="97"/>
      <c r="HQG24" s="100"/>
      <c r="HQK24" s="97"/>
      <c r="HQX24" s="97"/>
      <c r="HSC24" s="108"/>
      <c r="HSD24" s="109"/>
      <c r="HSE24" s="105"/>
      <c r="HSF24" s="110"/>
      <c r="HSG24" s="106"/>
      <c r="HSH24" s="110"/>
      <c r="HSI24" s="105"/>
      <c r="HSJ24" s="105"/>
      <c r="HSU24" s="97"/>
      <c r="HTA24" s="100"/>
      <c r="HTE24" s="97"/>
      <c r="HTR24" s="97"/>
      <c r="HUW24" s="108"/>
      <c r="HUX24" s="109"/>
      <c r="HUY24" s="105"/>
      <c r="HUZ24" s="110"/>
      <c r="HVA24" s="106"/>
      <c r="HVB24" s="110"/>
      <c r="HVC24" s="105"/>
      <c r="HVD24" s="105"/>
      <c r="HVO24" s="97"/>
      <c r="HVU24" s="100"/>
      <c r="HVY24" s="97"/>
      <c r="HWL24" s="97"/>
      <c r="HXQ24" s="108"/>
      <c r="HXR24" s="109"/>
      <c r="HXS24" s="105"/>
      <c r="HXT24" s="110"/>
      <c r="HXU24" s="106"/>
      <c r="HXV24" s="110"/>
      <c r="HXW24" s="105"/>
      <c r="HXX24" s="105"/>
      <c r="HYI24" s="97"/>
      <c r="HYO24" s="100"/>
      <c r="HYS24" s="97"/>
      <c r="HZF24" s="97"/>
      <c r="IAK24" s="108"/>
      <c r="IAL24" s="109"/>
      <c r="IAM24" s="105"/>
      <c r="IAN24" s="110"/>
      <c r="IAO24" s="106"/>
      <c r="IAP24" s="110"/>
      <c r="IAQ24" s="105"/>
      <c r="IAR24" s="105"/>
      <c r="IBC24" s="97"/>
      <c r="IBI24" s="100"/>
      <c r="IBM24" s="97"/>
      <c r="IBZ24" s="97"/>
      <c r="IDE24" s="108"/>
      <c r="IDF24" s="109"/>
      <c r="IDG24" s="105"/>
      <c r="IDH24" s="110"/>
      <c r="IDI24" s="106"/>
      <c r="IDJ24" s="110"/>
      <c r="IDK24" s="105"/>
      <c r="IDL24" s="105"/>
      <c r="IDW24" s="97"/>
      <c r="IEC24" s="100"/>
      <c r="IEG24" s="97"/>
      <c r="IET24" s="97"/>
      <c r="IFY24" s="108"/>
      <c r="IFZ24" s="109"/>
      <c r="IGA24" s="105"/>
      <c r="IGB24" s="110"/>
      <c r="IGC24" s="106"/>
      <c r="IGD24" s="110"/>
      <c r="IGE24" s="105"/>
      <c r="IGF24" s="105"/>
      <c r="IGQ24" s="97"/>
      <c r="IGW24" s="100"/>
      <c r="IHA24" s="97"/>
      <c r="IHN24" s="97"/>
      <c r="IIS24" s="108"/>
      <c r="IIT24" s="109"/>
      <c r="IIU24" s="105"/>
      <c r="IIV24" s="110"/>
      <c r="IIW24" s="106"/>
      <c r="IIX24" s="110"/>
      <c r="IIY24" s="105"/>
      <c r="IIZ24" s="105"/>
      <c r="IJK24" s="97"/>
      <c r="IJQ24" s="100"/>
      <c r="IJU24" s="97"/>
      <c r="IKH24" s="97"/>
      <c r="ILM24" s="108"/>
      <c r="ILN24" s="109"/>
      <c r="ILO24" s="105"/>
      <c r="ILP24" s="110"/>
      <c r="ILQ24" s="106"/>
      <c r="ILR24" s="110"/>
      <c r="ILS24" s="105"/>
      <c r="ILT24" s="105"/>
      <c r="IME24" s="97"/>
      <c r="IMK24" s="100"/>
      <c r="IMO24" s="97"/>
      <c r="INB24" s="97"/>
      <c r="IOG24" s="108"/>
      <c r="IOH24" s="109"/>
      <c r="IOI24" s="105"/>
      <c r="IOJ24" s="110"/>
      <c r="IOK24" s="106"/>
      <c r="IOL24" s="110"/>
      <c r="IOM24" s="105"/>
      <c r="ION24" s="105"/>
      <c r="IOY24" s="97"/>
      <c r="IPE24" s="100"/>
      <c r="IPI24" s="97"/>
      <c r="IPV24" s="97"/>
      <c r="IRA24" s="108"/>
      <c r="IRB24" s="109"/>
      <c r="IRC24" s="105"/>
      <c r="IRD24" s="110"/>
      <c r="IRE24" s="106"/>
      <c r="IRF24" s="110"/>
      <c r="IRG24" s="105"/>
      <c r="IRH24" s="105"/>
      <c r="IRS24" s="97"/>
      <c r="IRY24" s="100"/>
      <c r="ISC24" s="97"/>
      <c r="ISP24" s="97"/>
      <c r="ITU24" s="108"/>
      <c r="ITV24" s="109"/>
      <c r="ITW24" s="105"/>
      <c r="ITX24" s="110"/>
      <c r="ITY24" s="106"/>
      <c r="ITZ24" s="110"/>
      <c r="IUA24" s="105"/>
      <c r="IUB24" s="105"/>
      <c r="IUM24" s="97"/>
      <c r="IUS24" s="100"/>
      <c r="IUW24" s="97"/>
      <c r="IVJ24" s="97"/>
      <c r="IWO24" s="108"/>
      <c r="IWP24" s="109"/>
      <c r="IWQ24" s="105"/>
      <c r="IWR24" s="110"/>
      <c r="IWS24" s="106"/>
      <c r="IWT24" s="110"/>
      <c r="IWU24" s="105"/>
      <c r="IWV24" s="105"/>
      <c r="IXG24" s="97"/>
      <c r="IXM24" s="100"/>
      <c r="IXQ24" s="97"/>
      <c r="IYD24" s="97"/>
      <c r="IZI24" s="108"/>
      <c r="IZJ24" s="109"/>
      <c r="IZK24" s="105"/>
      <c r="IZL24" s="110"/>
      <c r="IZM24" s="106"/>
      <c r="IZN24" s="110"/>
      <c r="IZO24" s="105"/>
      <c r="IZP24" s="105"/>
      <c r="JAA24" s="97"/>
      <c r="JAG24" s="100"/>
      <c r="JAK24" s="97"/>
      <c r="JAX24" s="97"/>
      <c r="JCC24" s="108"/>
      <c r="JCD24" s="109"/>
      <c r="JCE24" s="105"/>
      <c r="JCF24" s="110"/>
      <c r="JCG24" s="106"/>
      <c r="JCH24" s="110"/>
      <c r="JCI24" s="105"/>
      <c r="JCJ24" s="105"/>
      <c r="JCU24" s="97"/>
      <c r="JDA24" s="100"/>
      <c r="JDE24" s="97"/>
      <c r="JDR24" s="97"/>
      <c r="JEW24" s="108"/>
      <c r="JEX24" s="109"/>
      <c r="JEY24" s="105"/>
      <c r="JEZ24" s="110"/>
      <c r="JFA24" s="106"/>
      <c r="JFB24" s="110"/>
      <c r="JFC24" s="105"/>
      <c r="JFD24" s="105"/>
      <c r="JFO24" s="97"/>
      <c r="JFU24" s="100"/>
      <c r="JFY24" s="97"/>
      <c r="JGL24" s="97"/>
      <c r="JHQ24" s="108"/>
      <c r="JHR24" s="109"/>
      <c r="JHS24" s="105"/>
      <c r="JHT24" s="110"/>
      <c r="JHU24" s="106"/>
      <c r="JHV24" s="110"/>
      <c r="JHW24" s="105"/>
      <c r="JHX24" s="105"/>
      <c r="JII24" s="97"/>
      <c r="JIO24" s="100"/>
      <c r="JIS24" s="97"/>
      <c r="JJF24" s="97"/>
      <c r="JKK24" s="108"/>
      <c r="JKL24" s="109"/>
      <c r="JKM24" s="105"/>
      <c r="JKN24" s="110"/>
      <c r="JKO24" s="106"/>
      <c r="JKP24" s="110"/>
      <c r="JKQ24" s="105"/>
      <c r="JKR24" s="105"/>
      <c r="JLC24" s="97"/>
      <c r="JLI24" s="100"/>
      <c r="JLM24" s="97"/>
      <c r="JLZ24" s="97"/>
      <c r="JNE24" s="108"/>
      <c r="JNF24" s="109"/>
      <c r="JNG24" s="105"/>
      <c r="JNH24" s="110"/>
      <c r="JNI24" s="106"/>
      <c r="JNJ24" s="110"/>
      <c r="JNK24" s="105"/>
      <c r="JNL24" s="105"/>
      <c r="JNW24" s="97"/>
      <c r="JOC24" s="100"/>
      <c r="JOG24" s="97"/>
      <c r="JOT24" s="97"/>
      <c r="JPY24" s="108"/>
      <c r="JPZ24" s="109"/>
      <c r="JQA24" s="105"/>
      <c r="JQB24" s="110"/>
      <c r="JQC24" s="106"/>
      <c r="JQD24" s="110"/>
      <c r="JQE24" s="105"/>
      <c r="JQF24" s="105"/>
      <c r="JQQ24" s="97"/>
      <c r="JQW24" s="100"/>
      <c r="JRA24" s="97"/>
      <c r="JRN24" s="97"/>
      <c r="JSS24" s="108"/>
      <c r="JST24" s="109" t="str">
        <f t="shared" si="112"/>
        <v>Japan</v>
      </c>
      <c r="JSU24" s="105"/>
      <c r="JSV24" s="110">
        <f>'All Players'!J20</f>
        <v>0</v>
      </c>
      <c r="JSW24" s="106" t="s">
        <v>2</v>
      </c>
      <c r="JSX24" s="110">
        <f>'All Players'!L20</f>
        <v>0</v>
      </c>
      <c r="JSY24" s="105"/>
      <c r="JSZ24" s="109" t="str">
        <f t="shared" si="113"/>
        <v>Colombia</v>
      </c>
      <c r="JTK24" s="97"/>
      <c r="JTQ24" s="100"/>
      <c r="JTU24" s="97"/>
      <c r="JUH24" s="97"/>
      <c r="JUQ24" s="96">
        <v>21</v>
      </c>
      <c r="JUR24" s="96" t="str">
        <f>IF(AND('Dummy Table1'!JSV34&lt;&gt;"",'Dummy Table1'!JSX34&lt;&gt;""),IF('Dummy Table1'!JSV34&gt;'Dummy Table1'!JSX34,'Dummy Table1'!JST34,""),"")</f>
        <v/>
      </c>
      <c r="JUS24" s="96" t="str">
        <f>IF(AND('Dummy Table1'!JSV34&lt;&gt;"",'Dummy Table1'!JSX34&lt;&gt;""),IF('Dummy Table1'!JSV34='Dummy Table1'!JSX34,'Dummy Table1'!JST34,""),"")</f>
        <v>Colombia</v>
      </c>
      <c r="JUT24" s="96" t="str">
        <f>IF(AND('Dummy Table1'!JSV34&lt;&gt;"",'Dummy Table1'!JSX34&lt;&gt;""),IF('Dummy Table1'!JSV34&gt;'Dummy Table1'!JSX34,'Dummy Table1'!JSZ34,""),"")</f>
        <v/>
      </c>
      <c r="JUU24" s="96">
        <f>IF(AND('Dummy Table1'!JSV34&lt;&gt;"",'Dummy Table1'!JSX34&lt;&gt;""),'Dummy Table1'!JSV34,0)</f>
        <v>0</v>
      </c>
      <c r="JUV24" s="96" t="str">
        <f>IF(AND('Dummy Table1'!JSV34&lt;&gt;"",'Dummy Table1'!JSX34&lt;&gt;""),IF('Dummy Table1'!JSV34&lt;'Dummy Table1'!JSX34,'Dummy Table1'!JSZ34,""),"")</f>
        <v/>
      </c>
      <c r="JUW24" s="96" t="str">
        <f>IF(AND('Dummy Table1'!JSV34&lt;&gt;"",'Dummy Table1'!JSX34&lt;&gt;""),IF('Dummy Table1'!JSV34='Dummy Table1'!JSX34,'Dummy Table1'!JSZ34,""),"")</f>
        <v>Nigeria</v>
      </c>
      <c r="JUX24" s="96" t="str">
        <f>IF(AND('Dummy Table1'!JSV34&lt;&gt;"",'Dummy Table1'!JSX34&lt;&gt;""),IF('Dummy Table1'!JSV34&lt;'Dummy Table1'!JSX34,'Dummy Table1'!JST34,""),"")</f>
        <v/>
      </c>
      <c r="JUY24" s="96">
        <f>IF(AND('Dummy Table1'!JSV34&lt;&gt;"",'Dummy Table1'!JSX34&lt;&gt;""),'Dummy Table1'!JSX34,0)</f>
        <v>0</v>
      </c>
      <c r="JUZ24" s="96">
        <v>1</v>
      </c>
      <c r="JVA24" s="96" t="str">
        <f t="shared" si="43"/>
        <v/>
      </c>
      <c r="JVB24" s="96" t="str">
        <f t="shared" si="44"/>
        <v>Colombia</v>
      </c>
      <c r="JVC24" s="96" t="str">
        <f t="shared" si="45"/>
        <v/>
      </c>
      <c r="JVD24" s="96" t="str">
        <f t="shared" si="46"/>
        <v/>
      </c>
      <c r="JVE24" s="96" t="str">
        <f t="shared" si="47"/>
        <v>Nigeria</v>
      </c>
      <c r="JVF24" s="96" t="str">
        <f t="shared" si="48"/>
        <v/>
      </c>
      <c r="JVG24" s="96">
        <v>22</v>
      </c>
      <c r="JVH24" s="96" t="str">
        <f>'Dummy Table1'!JST35</f>
        <v>Japan</v>
      </c>
      <c r="JVI24" s="96">
        <f>IF(AND('Dummy Table1'!JSV35&lt;&gt;"",'Dummy Table1'!JSX35&lt;&gt;""),'Dummy Table1'!JSV35,"")</f>
        <v>0</v>
      </c>
      <c r="JVJ24" s="96">
        <f>IF(AND('Dummy Table1'!JSX35&lt;&gt;"",'Dummy Table1'!JSV35&lt;&gt;""),'Dummy Table1'!JSX35,"")</f>
        <v>0</v>
      </c>
      <c r="JVK24" s="96" t="str">
        <f>'Dummy Table1'!JSZ35</f>
        <v>Sweden</v>
      </c>
    </row>
    <row r="25" spans="1:1016 1027:2045 2058:3066 3097:4074 4105:5120 5131:6139 6145:7157 7170:7343" x14ac:dyDescent="0.2">
      <c r="A25" s="108"/>
      <c r="B25" s="109" t="str">
        <f>'All Players'!H21</f>
        <v>Fiji</v>
      </c>
      <c r="C25" s="105"/>
      <c r="D25" s="110" t="str">
        <f>IF('All Players'!W21&lt;&gt;"",'All Players'!W21,"")</f>
        <v/>
      </c>
      <c r="E25" s="106" t="s">
        <v>2</v>
      </c>
      <c r="F25" s="110" t="str">
        <f>IF('All Players'!Y21&lt;&gt;"",'All Players'!Y21,"")</f>
        <v/>
      </c>
      <c r="G25" s="105"/>
      <c r="H25" s="105" t="str">
        <f>'All Players'!N21</f>
        <v>Mexico</v>
      </c>
      <c r="K25" s="96">
        <f>U25+V25+W25+X25</f>
        <v>1</v>
      </c>
      <c r="L25" s="96" t="str">
        <f>'Dummy Table1'!B20</f>
        <v>Mexico</v>
      </c>
      <c r="M25" s="96">
        <f>SUMIF(AZ$4:AZ$60,L25,BH$4:BH$60)+SUMIF(BD$4:BD$60,L25,BH$4:BH$60)</f>
        <v>0</v>
      </c>
      <c r="N25" s="96">
        <f>SUMIF(BA$4:BA$60,L25,BH$4:BH$60)+SUMIF(BE$4:BE$60,L25,BH$4:BH$60)</f>
        <v>0</v>
      </c>
      <c r="O25" s="96">
        <f>SUMIF(BB$4:BB$60,L25,BH$4:BH$60)+SUMIF(BF$4:BF$60,L25,BH$4:BH$60)</f>
        <v>0</v>
      </c>
      <c r="P25" s="96">
        <f>SUMIF($BP$3:$BP$60,L25,$BQ$3:$BQ$60)+SUMIF($BS$3:$BS$60,L25,$BR$3:$BR$60)</f>
        <v>0</v>
      </c>
      <c r="Q25" s="96">
        <f>SUMIF($BS$3:$BS$60,L25,$BQ$3:$BQ$60)+SUMIF($BP$3:$BP$60,L25,$BR$3:$BR$60)</f>
        <v>0</v>
      </c>
      <c r="R25" s="96">
        <f>P25-Q25+100</f>
        <v>100</v>
      </c>
      <c r="S25" s="97">
        <f>M25*3+N25</f>
        <v>0</v>
      </c>
      <c r="T25" s="96">
        <v>6</v>
      </c>
      <c r="U25" s="96">
        <f>RANK(S25,S$25:S$28)</f>
        <v>1</v>
      </c>
      <c r="V25" s="96">
        <f>SUMPRODUCT((S$25:S$28=S25)*(R$25:R$28&gt;R25))</f>
        <v>0</v>
      </c>
      <c r="W25" s="96">
        <f>SUMPRODUCT((S$25:S$28=S25)*(R$25:R$28=R25)*(P$25:P$28&gt;P25))</f>
        <v>0</v>
      </c>
      <c r="X25" s="96">
        <f>SUMPRODUCT((S$25:S$28=S25)*(R$25:R$28=R25)*(P$25:P$28=P25)*(T$25:T$28&lt;T25))</f>
        <v>0</v>
      </c>
      <c r="Y25" s="100">
        <f>IF(SUM(AQ25:AS28)=0,IF(COUNTIF(AT25:AT28,0)&gt;1,1,AT25+1),AH25)</f>
        <v>1</v>
      </c>
      <c r="Z25" s="96" t="str">
        <f>VLOOKUP(1,K$25:L$28,2,FALSE)</f>
        <v>Mexico</v>
      </c>
      <c r="AA25" s="96">
        <f>SUMIF(L$4:L$60,Z25,P$4:P$60)</f>
        <v>0</v>
      </c>
      <c r="AB25" s="96">
        <f>SUMIF(L$4:L$60,Z25,R$4:R$60)</f>
        <v>100</v>
      </c>
      <c r="AC25" s="97">
        <f>SUMIF($L$4:$L$60,$Z25,S$4:S$60)</f>
        <v>0</v>
      </c>
      <c r="AD25" s="96">
        <f>SUMIF($L$4:$L$60,$Z25,K$4:K$60)</f>
        <v>1</v>
      </c>
      <c r="AE25" s="96">
        <f t="shared" ref="AE25:AF28" si="164">SUMIF($L$4:$L$60,$Z25,V$4:V$60)</f>
        <v>0</v>
      </c>
      <c r="AF25" s="96">
        <f t="shared" si="164"/>
        <v>0</v>
      </c>
      <c r="AG25" s="96">
        <f>SUMIF($L$4:$L$60,$Z25,T$4:T$60)</f>
        <v>6</v>
      </c>
      <c r="AH25" s="96">
        <f>IF(AI25=0,AD25,AD25+AQ25+AR25+AS25)</f>
        <v>1</v>
      </c>
      <c r="AI25" s="96" t="str">
        <f>IF(AND(AC25=AC26,AB25=AB26,AA25=AA26),Z25,0)</f>
        <v>Mexico</v>
      </c>
      <c r="AJ25" s="96">
        <f>SUMIF($BI$4:$BI$60,$AI25,$BH$4:$BH$60)+SUMIF($BL$4:$BL$60,$AI25,$BH$4:$BH$60)</f>
        <v>0</v>
      </c>
      <c r="AK25" s="96">
        <f>SUMIF($BJ$4:$BJ$60,$AI25,$BH$4:$BH$60)+SUMIF($BM$4:$BM$60,$AI25,$BH$4:$BH$60)</f>
        <v>0</v>
      </c>
      <c r="AL25" s="96">
        <f>SUMIF($BK$4:$BK$60,$AI25,$BH$4:$BH$60)+SUMIF($BN$4:$BN$60,$AI25,$BH$4:$BH$60)</f>
        <v>0</v>
      </c>
      <c r="AM25" s="96">
        <f>SUMIF(BI$4:BI$60,AI25,BC$4:BC$60)+SUMIF(BL$4:BL$60,AI25,BG$4:BG$60)+SUMIF(BJ$4:BJ$60,AI25,BC$4:BC$60)+SUMIF(BM$4:BM$60,AI25,BG$4:BG$60)</f>
        <v>0</v>
      </c>
      <c r="AN25" s="96">
        <f>SUMIF(BK$4:BK$60,AI25,BC$4:BC$60)+SUMIF(BN$4:BN$60,AI25,BG$4:BG$60)+SUMIF(BJ$4:BJ$60,AI25,BC$4:BC$60)+SUMIF(BM$4:BM$60,AI25,BG$4:BG$60)</f>
        <v>0</v>
      </c>
      <c r="AO25" s="96">
        <f>AM25-AN25+100</f>
        <v>100</v>
      </c>
      <c r="AP25" s="97">
        <f>IF(AI25&lt;&gt;0,AJ25*3+AK25,"")</f>
        <v>0</v>
      </c>
      <c r="AQ25" s="96">
        <f>IF(AI25&lt;&gt;0,RANK(AP25,AP$25:AP$28)-1,5)</f>
        <v>0</v>
      </c>
      <c r="AR25" s="96">
        <f>IF(AI25&lt;&gt;0,SUMPRODUCT((AP$25:AP$28=AP25)*(AO$25:AO$28&gt;AO25)),5)</f>
        <v>0</v>
      </c>
      <c r="AS25" s="96">
        <f>IF(AI25&lt;&gt;0,SUMPRODUCT((AP$25:AP$28=AP25)*(AO$25:AO$28=AO25)*(AM$25:AM$28&gt;AM25)),5)</f>
        <v>0</v>
      </c>
      <c r="AT25" s="96">
        <f>IF(AI25&lt;&gt;0,SUMPRODUCT(($AP25:$AP28=AP25)*($AO25:$AO28=AO25)*($AM25:$AM28=AM25)*($AU25:$AU28&lt;AU25)),5)</f>
        <v>0</v>
      </c>
      <c r="AU25" s="96">
        <v>0</v>
      </c>
      <c r="AV25" s="96">
        <f>IF(AI25&lt;&gt;0,IF(SUM(AQ25:AS25)=SUM(AQ26:AS26),1,0),0)</f>
        <v>1</v>
      </c>
      <c r="AW25" s="96">
        <f>IF(AX25&lt;&gt;0,1,0)</f>
        <v>1</v>
      </c>
      <c r="AX25" s="96" t="str">
        <f>IF(AV25=1,AI25,0)</f>
        <v>Mexico</v>
      </c>
      <c r="AY25" s="96">
        <v>22</v>
      </c>
      <c r="AZ25" s="96" t="str">
        <f>IF(AND('Dummy Table1'!D35&lt;&gt;"",'Dummy Table1'!F35&lt;&gt;""),IF('Dummy Table1'!D35&gt;'Dummy Table1'!F35,'Dummy Table1'!B35,""),"")</f>
        <v/>
      </c>
      <c r="BA25" s="96" t="str">
        <f>IF(AND('Dummy Table1'!D35&lt;&gt;"",'Dummy Table1'!F35&lt;&gt;""),IF('Dummy Table1'!D35='Dummy Table1'!F35,'Dummy Table1'!B35,""),"")</f>
        <v/>
      </c>
      <c r="BB25" s="96" t="str">
        <f>IF(AND('Dummy Table1'!D35&lt;&gt;"",'Dummy Table1'!F35&lt;&gt;""),IF('Dummy Table1'!D35&gt;'Dummy Table1'!F35,'Dummy Table1'!H35,""),"")</f>
        <v/>
      </c>
      <c r="BC25" s="96">
        <f>IF(AND('Dummy Table1'!D35&lt;&gt;"",'Dummy Table1'!F35&lt;&gt;""),'Dummy Table1'!D35,0)</f>
        <v>0</v>
      </c>
      <c r="BD25" s="96" t="str">
        <f>IF(AND('Dummy Table1'!D35&lt;&gt;"",'Dummy Table1'!F35&lt;&gt;""),IF('Dummy Table1'!D35&lt;'Dummy Table1'!F35,'Dummy Table1'!H35,""),"")</f>
        <v/>
      </c>
      <c r="BE25" s="96" t="str">
        <f>IF(AND('Dummy Table1'!D35&lt;&gt;"",'Dummy Table1'!F35&lt;&gt;""),IF('Dummy Table1'!D35='Dummy Table1'!F35,'Dummy Table1'!H35,""),"")</f>
        <v/>
      </c>
      <c r="BF25" s="96" t="str">
        <f>IF(AND('Dummy Table1'!D35&lt;&gt;"",'Dummy Table1'!F35&lt;&gt;""),IF('Dummy Table1'!D35&lt;'Dummy Table1'!F35,'Dummy Table1'!B35,""),"")</f>
        <v/>
      </c>
      <c r="BG25" s="96">
        <f>IF(AND('Dummy Table1'!D35&lt;&gt;"",'Dummy Table1'!F35&lt;&gt;""),'Dummy Table1'!F35,0)</f>
        <v>0</v>
      </c>
      <c r="BH25" s="96">
        <v>1</v>
      </c>
      <c r="BI25" s="96" t="str">
        <f t="shared" si="1"/>
        <v/>
      </c>
      <c r="BJ25" s="96" t="str">
        <f t="shared" si="2"/>
        <v/>
      </c>
      <c r="BK25" s="96" t="str">
        <f t="shared" si="3"/>
        <v/>
      </c>
      <c r="BL25" s="96" t="str">
        <f t="shared" si="4"/>
        <v/>
      </c>
      <c r="BM25" s="96" t="str">
        <f t="shared" si="5"/>
        <v/>
      </c>
      <c r="BN25" s="96" t="str">
        <f t="shared" si="6"/>
        <v/>
      </c>
      <c r="BO25" s="96">
        <v>23</v>
      </c>
      <c r="BP25" s="96" t="str">
        <f>'Dummy Table1'!B36</f>
        <v>Denmark</v>
      </c>
      <c r="BQ25" s="96" t="str">
        <f>IF(AND('Dummy Table1'!D36&lt;&gt;"",'Dummy Table1'!F36&lt;&gt;""),'Dummy Table1'!D36,"")</f>
        <v/>
      </c>
      <c r="BR25" s="96" t="str">
        <f>IF(AND('Dummy Table1'!F36&lt;&gt;"",'Dummy Table1'!D36&lt;&gt;""),'Dummy Table1'!F36,"")</f>
        <v/>
      </c>
      <c r="BS25" s="96" t="str">
        <f>'Dummy Table1'!H36</f>
        <v>Brazil</v>
      </c>
      <c r="BU25" s="108"/>
      <c r="BV25" s="109"/>
      <c r="BW25" s="105"/>
      <c r="BX25" s="110"/>
      <c r="BY25" s="106"/>
      <c r="BZ25" s="110"/>
      <c r="CA25" s="105"/>
      <c r="CB25" s="105"/>
      <c r="CM25" s="97"/>
      <c r="CS25" s="100"/>
      <c r="CW25" s="97"/>
      <c r="DJ25" s="97"/>
      <c r="EO25" s="108"/>
      <c r="EP25" s="109"/>
      <c r="EQ25" s="105"/>
      <c r="ER25" s="110"/>
      <c r="ES25" s="106"/>
      <c r="ET25" s="110"/>
      <c r="EU25" s="105"/>
      <c r="EV25" s="105"/>
      <c r="FG25" s="97"/>
      <c r="FM25" s="100"/>
      <c r="FQ25" s="97"/>
      <c r="GD25" s="97"/>
      <c r="HI25" s="108"/>
      <c r="HJ25" s="109"/>
      <c r="HK25" s="105"/>
      <c r="HL25" s="110"/>
      <c r="HM25" s="106"/>
      <c r="HN25" s="110"/>
      <c r="HO25" s="105"/>
      <c r="HP25" s="105"/>
      <c r="IA25" s="97"/>
      <c r="IG25" s="100"/>
      <c r="IK25" s="97"/>
      <c r="IX25" s="97"/>
      <c r="KC25" s="108"/>
      <c r="KD25" s="109"/>
      <c r="KE25" s="105"/>
      <c r="KF25" s="110"/>
      <c r="KG25" s="106"/>
      <c r="KH25" s="110"/>
      <c r="KI25" s="105"/>
      <c r="KJ25" s="105"/>
      <c r="KU25" s="97"/>
      <c r="LA25" s="100"/>
      <c r="LE25" s="97"/>
      <c r="LR25" s="97"/>
      <c r="MW25" s="108"/>
      <c r="MX25" s="109"/>
      <c r="MY25" s="105"/>
      <c r="MZ25" s="110"/>
      <c r="NA25" s="106"/>
      <c r="NB25" s="110"/>
      <c r="NC25" s="105"/>
      <c r="ND25" s="105"/>
      <c r="NO25" s="97"/>
      <c r="NU25" s="100"/>
      <c r="NY25" s="97"/>
      <c r="OL25" s="97"/>
      <c r="PQ25" s="108"/>
      <c r="PR25" s="109"/>
      <c r="PS25" s="105"/>
      <c r="PT25" s="110"/>
      <c r="PU25" s="106"/>
      <c r="PV25" s="110"/>
      <c r="PW25" s="105"/>
      <c r="PX25" s="105"/>
      <c r="QI25" s="97"/>
      <c r="QO25" s="100"/>
      <c r="QS25" s="97"/>
      <c r="RF25" s="97"/>
      <c r="SK25" s="108"/>
      <c r="SL25" s="109"/>
      <c r="SM25" s="105"/>
      <c r="SN25" s="110"/>
      <c r="SO25" s="106"/>
      <c r="SP25" s="110"/>
      <c r="SQ25" s="105"/>
      <c r="SR25" s="105"/>
      <c r="TC25" s="97"/>
      <c r="TI25" s="100"/>
      <c r="TM25" s="97"/>
      <c r="TZ25" s="97"/>
      <c r="VE25" s="108"/>
      <c r="VF25" s="109"/>
      <c r="VG25" s="105"/>
      <c r="VH25" s="110"/>
      <c r="VI25" s="106"/>
      <c r="VJ25" s="110"/>
      <c r="VK25" s="105"/>
      <c r="VL25" s="105"/>
      <c r="VW25" s="97"/>
      <c r="WC25" s="100"/>
      <c r="WG25" s="97"/>
      <c r="WT25" s="97"/>
      <c r="XY25" s="108"/>
      <c r="XZ25" s="109"/>
      <c r="YA25" s="105"/>
      <c r="YB25" s="110"/>
      <c r="YC25" s="106"/>
      <c r="YD25" s="110"/>
      <c r="YE25" s="105"/>
      <c r="YF25" s="105"/>
      <c r="YQ25" s="97"/>
      <c r="YW25" s="100"/>
      <c r="ZA25" s="97"/>
      <c r="ZN25" s="97"/>
      <c r="AAS25" s="108"/>
      <c r="AAT25" s="109"/>
      <c r="AAU25" s="105"/>
      <c r="AAV25" s="110"/>
      <c r="AAW25" s="106"/>
      <c r="AAX25" s="110"/>
      <c r="AAY25" s="105"/>
      <c r="AAZ25" s="105"/>
      <c r="ABK25" s="97"/>
      <c r="ABQ25" s="100"/>
      <c r="ABU25" s="97"/>
      <c r="ACH25" s="97"/>
      <c r="ADM25" s="108"/>
      <c r="ADN25" s="109"/>
      <c r="ADO25" s="105"/>
      <c r="ADP25" s="110"/>
      <c r="ADQ25" s="106"/>
      <c r="ADR25" s="110"/>
      <c r="ADS25" s="105"/>
      <c r="ADT25" s="105"/>
      <c r="AEE25" s="97"/>
      <c r="AEK25" s="100"/>
      <c r="AEO25" s="97"/>
      <c r="AFB25" s="97"/>
      <c r="AGG25" s="108"/>
      <c r="AGH25" s="109"/>
      <c r="AGI25" s="105"/>
      <c r="AGJ25" s="110"/>
      <c r="AGK25" s="106"/>
      <c r="AGL25" s="110"/>
      <c r="AGM25" s="105"/>
      <c r="AGN25" s="105"/>
      <c r="AGY25" s="97"/>
      <c r="AHE25" s="100"/>
      <c r="AHI25" s="97"/>
      <c r="AHV25" s="97"/>
      <c r="AJA25" s="108"/>
      <c r="AJB25" s="109"/>
      <c r="AJC25" s="105"/>
      <c r="AJD25" s="110"/>
      <c r="AJE25" s="106"/>
      <c r="AJF25" s="110"/>
      <c r="AJG25" s="105"/>
      <c r="AJH25" s="105"/>
      <c r="AJS25" s="97"/>
      <c r="AJY25" s="100"/>
      <c r="AKC25" s="97"/>
      <c r="AKP25" s="97"/>
      <c r="ALU25" s="108"/>
      <c r="ALV25" s="109"/>
      <c r="ALW25" s="105"/>
      <c r="ALX25" s="110"/>
      <c r="ALY25" s="106"/>
      <c r="ALZ25" s="110"/>
      <c r="AMA25" s="105"/>
      <c r="AMB25" s="105"/>
      <c r="AMM25" s="97"/>
      <c r="AMS25" s="100"/>
      <c r="AMW25" s="97"/>
      <c r="ANJ25" s="97"/>
      <c r="AOO25" s="108"/>
      <c r="AOP25" s="109"/>
      <c r="AOQ25" s="105"/>
      <c r="AOR25" s="110"/>
      <c r="AOS25" s="106"/>
      <c r="AOT25" s="110"/>
      <c r="AOU25" s="105"/>
      <c r="AOV25" s="105"/>
      <c r="APG25" s="97"/>
      <c r="APM25" s="100"/>
      <c r="APQ25" s="97"/>
      <c r="AQD25" s="97"/>
      <c r="ARI25" s="108"/>
      <c r="ARJ25" s="109"/>
      <c r="ARK25" s="105"/>
      <c r="ARL25" s="110"/>
      <c r="ARM25" s="106"/>
      <c r="ARN25" s="110"/>
      <c r="ARO25" s="105"/>
      <c r="ARP25" s="105"/>
      <c r="ASA25" s="97"/>
      <c r="ASG25" s="100"/>
      <c r="ASK25" s="97"/>
      <c r="ASX25" s="97"/>
      <c r="AUC25" s="108"/>
      <c r="AUD25" s="109"/>
      <c r="AUE25" s="105"/>
      <c r="AUF25" s="110"/>
      <c r="AUG25" s="106"/>
      <c r="AUH25" s="110"/>
      <c r="AUI25" s="105"/>
      <c r="AUJ25" s="105"/>
      <c r="AUU25" s="97"/>
      <c r="AVA25" s="100"/>
      <c r="AVE25" s="97"/>
      <c r="AVR25" s="97"/>
      <c r="AWW25" s="108"/>
      <c r="AWX25" s="109"/>
      <c r="AWY25" s="105"/>
      <c r="AWZ25" s="110"/>
      <c r="AXA25" s="106"/>
      <c r="AXB25" s="110"/>
      <c r="AXC25" s="105"/>
      <c r="AXD25" s="105"/>
      <c r="AXO25" s="97"/>
      <c r="AXU25" s="100"/>
      <c r="AXY25" s="97"/>
      <c r="AYL25" s="97"/>
      <c r="AZQ25" s="108"/>
      <c r="AZR25" s="109"/>
      <c r="AZS25" s="105"/>
      <c r="AZT25" s="110"/>
      <c r="AZU25" s="106"/>
      <c r="AZV25" s="110"/>
      <c r="AZW25" s="105"/>
      <c r="AZX25" s="105"/>
      <c r="BAI25" s="97"/>
      <c r="BAO25" s="100"/>
      <c r="BAS25" s="97"/>
      <c r="BBF25" s="97"/>
      <c r="BCK25" s="108"/>
      <c r="BCL25" s="109"/>
      <c r="BCM25" s="105"/>
      <c r="BCN25" s="110"/>
      <c r="BCO25" s="106"/>
      <c r="BCP25" s="110"/>
      <c r="BCQ25" s="105"/>
      <c r="BCR25" s="105"/>
      <c r="BDC25" s="97"/>
      <c r="BDI25" s="100"/>
      <c r="BDM25" s="97"/>
      <c r="BDZ25" s="97"/>
      <c r="BFE25" s="108"/>
      <c r="BFF25" s="109"/>
      <c r="BFG25" s="105"/>
      <c r="BFH25" s="110"/>
      <c r="BFI25" s="106"/>
      <c r="BFJ25" s="110"/>
      <c r="BFK25" s="105"/>
      <c r="BFL25" s="105"/>
      <c r="BFW25" s="97"/>
      <c r="BGC25" s="100"/>
      <c r="BGG25" s="97"/>
      <c r="BGT25" s="97"/>
      <c r="BHY25" s="108"/>
      <c r="BHZ25" s="109"/>
      <c r="BIA25" s="105"/>
      <c r="BIB25" s="110"/>
      <c r="BIC25" s="106"/>
      <c r="BID25" s="110"/>
      <c r="BIE25" s="105"/>
      <c r="BIF25" s="105"/>
      <c r="BIQ25" s="97"/>
      <c r="BIW25" s="100"/>
      <c r="BJA25" s="97"/>
      <c r="BJN25" s="97"/>
      <c r="BKS25" s="108"/>
      <c r="BKT25" s="109"/>
      <c r="BKU25" s="105"/>
      <c r="BKV25" s="110"/>
      <c r="BKW25" s="106"/>
      <c r="BKX25" s="110"/>
      <c r="BKY25" s="105"/>
      <c r="BKZ25" s="105"/>
      <c r="BLK25" s="97"/>
      <c r="BLQ25" s="100"/>
      <c r="BLU25" s="97"/>
      <c r="BMH25" s="97"/>
      <c r="BNM25" s="108"/>
      <c r="BNN25" s="109"/>
      <c r="BNO25" s="105"/>
      <c r="BNP25" s="110"/>
      <c r="BNQ25" s="106"/>
      <c r="BNR25" s="110"/>
      <c r="BNS25" s="105"/>
      <c r="BNT25" s="105"/>
      <c r="BOE25" s="97"/>
      <c r="BOK25" s="100"/>
      <c r="BOO25" s="97"/>
      <c r="BPB25" s="97"/>
      <c r="BQG25" s="108"/>
      <c r="BQH25" s="109"/>
      <c r="BQI25" s="105"/>
      <c r="BQJ25" s="110"/>
      <c r="BQK25" s="106"/>
      <c r="BQL25" s="110"/>
      <c r="BQM25" s="105"/>
      <c r="BQN25" s="105"/>
      <c r="BQY25" s="97"/>
      <c r="BRE25" s="100"/>
      <c r="BRI25" s="97"/>
      <c r="BRV25" s="97"/>
      <c r="BTA25" s="108"/>
      <c r="BTB25" s="109"/>
      <c r="BTC25" s="105"/>
      <c r="BTD25" s="110"/>
      <c r="BTE25" s="106"/>
      <c r="BTF25" s="110"/>
      <c r="BTG25" s="105"/>
      <c r="BTH25" s="105"/>
      <c r="BTS25" s="97"/>
      <c r="BTY25" s="100"/>
      <c r="BUC25" s="97"/>
      <c r="BUP25" s="97"/>
      <c r="BVU25" s="108"/>
      <c r="BVV25" s="109"/>
      <c r="BVW25" s="105"/>
      <c r="BVX25" s="110"/>
      <c r="BVY25" s="106"/>
      <c r="BVZ25" s="110"/>
      <c r="BWA25" s="105"/>
      <c r="BWB25" s="105"/>
      <c r="BWM25" s="97"/>
      <c r="BWS25" s="100"/>
      <c r="BWW25" s="97"/>
      <c r="BXJ25" s="97"/>
      <c r="BYO25" s="108"/>
      <c r="BYP25" s="109"/>
      <c r="BYQ25" s="105"/>
      <c r="BYR25" s="110"/>
      <c r="BYS25" s="106"/>
      <c r="BYT25" s="110"/>
      <c r="BYU25" s="105"/>
      <c r="BYV25" s="105"/>
      <c r="BZG25" s="97"/>
      <c r="BZM25" s="100"/>
      <c r="BZQ25" s="97"/>
      <c r="CAD25" s="97"/>
      <c r="CBI25" s="108"/>
      <c r="CBJ25" s="109"/>
      <c r="CBK25" s="105"/>
      <c r="CBL25" s="110"/>
      <c r="CBM25" s="106"/>
      <c r="CBN25" s="110"/>
      <c r="CBO25" s="105"/>
      <c r="CBP25" s="105"/>
      <c r="CCA25" s="97"/>
      <c r="CCG25" s="100"/>
      <c r="CCK25" s="97"/>
      <c r="CCX25" s="97"/>
      <c r="CEC25" s="108"/>
      <c r="CED25" s="109"/>
      <c r="CEE25" s="105"/>
      <c r="CEF25" s="110"/>
      <c r="CEG25" s="106"/>
      <c r="CEH25" s="110"/>
      <c r="CEI25" s="105"/>
      <c r="CEJ25" s="105"/>
      <c r="CEU25" s="97"/>
      <c r="CFA25" s="100"/>
      <c r="CFE25" s="97"/>
      <c r="CFR25" s="97"/>
      <c r="CGW25" s="108"/>
      <c r="CGX25" s="109"/>
      <c r="CGY25" s="105"/>
      <c r="CGZ25" s="110"/>
      <c r="CHA25" s="106"/>
      <c r="CHB25" s="110"/>
      <c r="CHC25" s="105"/>
      <c r="CHD25" s="105"/>
      <c r="CHO25" s="97"/>
      <c r="CHU25" s="100"/>
      <c r="CHY25" s="97"/>
      <c r="CIL25" s="97"/>
      <c r="CJQ25" s="108"/>
      <c r="CJR25" s="109"/>
      <c r="CJS25" s="105"/>
      <c r="CJT25" s="110"/>
      <c r="CJU25" s="106"/>
      <c r="CJV25" s="110"/>
      <c r="CJW25" s="105"/>
      <c r="CJX25" s="105"/>
      <c r="CKI25" s="97"/>
      <c r="CKO25" s="100"/>
      <c r="CKS25" s="97"/>
      <c r="CLF25" s="97"/>
      <c r="CMK25" s="108"/>
      <c r="CML25" s="109"/>
      <c r="CMM25" s="105"/>
      <c r="CMN25" s="110"/>
      <c r="CMO25" s="106"/>
      <c r="CMP25" s="110"/>
      <c r="CMQ25" s="105"/>
      <c r="CMR25" s="105"/>
      <c r="CNC25" s="97"/>
      <c r="CNI25" s="100"/>
      <c r="CNM25" s="97"/>
      <c r="CNZ25" s="97"/>
      <c r="CPE25" s="108"/>
      <c r="CPF25" s="109"/>
      <c r="CPG25" s="105"/>
      <c r="CPH25" s="110"/>
      <c r="CPI25" s="106"/>
      <c r="CPJ25" s="110"/>
      <c r="CPK25" s="105"/>
      <c r="CPL25" s="105"/>
      <c r="CPW25" s="97"/>
      <c r="CQC25" s="100"/>
      <c r="CQG25" s="97"/>
      <c r="CQT25" s="97"/>
      <c r="CRY25" s="108"/>
      <c r="CRZ25" s="109"/>
      <c r="CSA25" s="105"/>
      <c r="CSB25" s="110"/>
      <c r="CSC25" s="106"/>
      <c r="CSD25" s="110"/>
      <c r="CSE25" s="105"/>
      <c r="CSF25" s="105"/>
      <c r="CSQ25" s="97"/>
      <c r="CSW25" s="100"/>
      <c r="CTA25" s="97"/>
      <c r="CTN25" s="97"/>
      <c r="CUS25" s="108"/>
      <c r="CUT25" s="109"/>
      <c r="CUU25" s="105"/>
      <c r="CUV25" s="110"/>
      <c r="CUW25" s="106"/>
      <c r="CUX25" s="110"/>
      <c r="CUY25" s="105"/>
      <c r="CUZ25" s="105"/>
      <c r="CVK25" s="97"/>
      <c r="CVQ25" s="100"/>
      <c r="CVU25" s="97"/>
      <c r="CWH25" s="97"/>
      <c r="CXM25" s="108"/>
      <c r="CXN25" s="109"/>
      <c r="CXO25" s="105"/>
      <c r="CXP25" s="110"/>
      <c r="CXQ25" s="106"/>
      <c r="CXR25" s="110"/>
      <c r="CXS25" s="105"/>
      <c r="CXT25" s="105"/>
      <c r="CYE25" s="97"/>
      <c r="CYK25" s="100"/>
      <c r="CYO25" s="97"/>
      <c r="CZB25" s="97"/>
      <c r="DAG25" s="108"/>
      <c r="DAH25" s="109"/>
      <c r="DAI25" s="105"/>
      <c r="DAJ25" s="110"/>
      <c r="DAK25" s="106"/>
      <c r="DAL25" s="110"/>
      <c r="DAM25" s="105"/>
      <c r="DAN25" s="105"/>
      <c r="DAY25" s="97"/>
      <c r="DBE25" s="100"/>
      <c r="DBI25" s="97"/>
      <c r="DBV25" s="97"/>
      <c r="DDA25" s="108"/>
      <c r="DDB25" s="109"/>
      <c r="DDC25" s="105"/>
      <c r="DDD25" s="110"/>
      <c r="DDE25" s="106"/>
      <c r="DDF25" s="110"/>
      <c r="DDG25" s="105"/>
      <c r="DDH25" s="105"/>
      <c r="DDS25" s="97"/>
      <c r="DDY25" s="100"/>
      <c r="DEC25" s="97"/>
      <c r="DEP25" s="97"/>
      <c r="DFU25" s="108"/>
      <c r="DFV25" s="109"/>
      <c r="DFW25" s="105"/>
      <c r="DFX25" s="110"/>
      <c r="DFY25" s="106"/>
      <c r="DFZ25" s="110"/>
      <c r="DGA25" s="105"/>
      <c r="DGB25" s="105"/>
      <c r="DGM25" s="97"/>
      <c r="DGS25" s="100"/>
      <c r="DGW25" s="97"/>
      <c r="DHJ25" s="97"/>
      <c r="DIO25" s="108"/>
      <c r="DIP25" s="109"/>
      <c r="DIQ25" s="105"/>
      <c r="DIR25" s="110"/>
      <c r="DIS25" s="106"/>
      <c r="DIT25" s="110"/>
      <c r="DIU25" s="105"/>
      <c r="DIV25" s="105"/>
      <c r="DJG25" s="97"/>
      <c r="DJM25" s="100"/>
      <c r="DJQ25" s="97"/>
      <c r="DKD25" s="97"/>
      <c r="DLI25" s="108"/>
      <c r="DLJ25" s="109"/>
      <c r="DLK25" s="105"/>
      <c r="DLL25" s="110"/>
      <c r="DLM25" s="106"/>
      <c r="DLN25" s="110"/>
      <c r="DLO25" s="105"/>
      <c r="DLP25" s="105"/>
      <c r="DMA25" s="97"/>
      <c r="DMG25" s="100"/>
      <c r="DMK25" s="97"/>
      <c r="DMX25" s="97"/>
      <c r="DOC25" s="108"/>
      <c r="DOD25" s="109"/>
      <c r="DOE25" s="105"/>
      <c r="DOF25" s="110"/>
      <c r="DOG25" s="106"/>
      <c r="DOH25" s="110"/>
      <c r="DOI25" s="105"/>
      <c r="DOJ25" s="105"/>
      <c r="DOU25" s="97"/>
      <c r="DPA25" s="100"/>
      <c r="DPE25" s="97"/>
      <c r="DPR25" s="97"/>
      <c r="DQW25" s="108"/>
      <c r="DQX25" s="109"/>
      <c r="DQY25" s="105"/>
      <c r="DQZ25" s="110"/>
      <c r="DRA25" s="106"/>
      <c r="DRB25" s="110"/>
      <c r="DRC25" s="105"/>
      <c r="DRD25" s="105"/>
      <c r="DRO25" s="97"/>
      <c r="DRU25" s="100"/>
      <c r="DRY25" s="97"/>
      <c r="DSL25" s="97"/>
      <c r="DTQ25" s="108"/>
      <c r="DTR25" s="109"/>
      <c r="DTS25" s="105"/>
      <c r="DTT25" s="110"/>
      <c r="DTU25" s="106"/>
      <c r="DTV25" s="110"/>
      <c r="DTW25" s="105"/>
      <c r="DTX25" s="105"/>
      <c r="DUI25" s="97"/>
      <c r="DUO25" s="100"/>
      <c r="DUS25" s="97"/>
      <c r="DVF25" s="97"/>
      <c r="DWK25" s="108"/>
      <c r="DWL25" s="109"/>
      <c r="DWM25" s="105"/>
      <c r="DWN25" s="110"/>
      <c r="DWO25" s="106"/>
      <c r="DWP25" s="110"/>
      <c r="DWQ25" s="105"/>
      <c r="DWR25" s="105"/>
      <c r="DXC25" s="97"/>
      <c r="DXI25" s="100"/>
      <c r="DXM25" s="97"/>
      <c r="DXZ25" s="97"/>
      <c r="DZE25" s="108"/>
      <c r="DZF25" s="109"/>
      <c r="DZG25" s="105"/>
      <c r="DZH25" s="110"/>
      <c r="DZI25" s="106"/>
      <c r="DZJ25" s="110"/>
      <c r="DZK25" s="105"/>
      <c r="DZL25" s="105"/>
      <c r="DZW25" s="97"/>
      <c r="EAC25" s="100"/>
      <c r="EAG25" s="97"/>
      <c r="EAT25" s="97"/>
      <c r="EBY25" s="108"/>
      <c r="EBZ25" s="109"/>
      <c r="ECA25" s="105"/>
      <c r="ECB25" s="110"/>
      <c r="ECC25" s="106"/>
      <c r="ECD25" s="110"/>
      <c r="ECE25" s="105"/>
      <c r="ECF25" s="105"/>
      <c r="ECQ25" s="97"/>
      <c r="ECW25" s="100"/>
      <c r="EDA25" s="97"/>
      <c r="EDN25" s="97"/>
      <c r="EES25" s="108"/>
      <c r="EET25" s="109"/>
      <c r="EEU25" s="105"/>
      <c r="EEV25" s="110"/>
      <c r="EEW25" s="106"/>
      <c r="EEX25" s="110"/>
      <c r="EEY25" s="105"/>
      <c r="EEZ25" s="105"/>
      <c r="EFK25" s="97"/>
      <c r="EFQ25" s="100"/>
      <c r="EFU25" s="97"/>
      <c r="EGH25" s="97"/>
      <c r="EHM25" s="108"/>
      <c r="EHN25" s="109"/>
      <c r="EHO25" s="105"/>
      <c r="EHP25" s="110"/>
      <c r="EHQ25" s="106"/>
      <c r="EHR25" s="110"/>
      <c r="EHS25" s="105"/>
      <c r="EHT25" s="105"/>
      <c r="EIE25" s="97"/>
      <c r="EIK25" s="100"/>
      <c r="EIO25" s="97"/>
      <c r="EJB25" s="97"/>
      <c r="EKG25" s="108"/>
      <c r="EKH25" s="109"/>
      <c r="EKI25" s="105"/>
      <c r="EKJ25" s="110"/>
      <c r="EKK25" s="106"/>
      <c r="EKL25" s="110"/>
      <c r="EKM25" s="105"/>
      <c r="EKN25" s="105"/>
      <c r="EKY25" s="97"/>
      <c r="ELE25" s="100"/>
      <c r="ELI25" s="97"/>
      <c r="ELV25" s="97"/>
      <c r="ENA25" s="108"/>
      <c r="ENB25" s="109"/>
      <c r="ENC25" s="105"/>
      <c r="END25" s="110"/>
      <c r="ENE25" s="106"/>
      <c r="ENF25" s="110"/>
      <c r="ENG25" s="105"/>
      <c r="ENH25" s="105"/>
      <c r="ENS25" s="97"/>
      <c r="ENY25" s="100"/>
      <c r="EOC25" s="97"/>
      <c r="EOP25" s="97"/>
      <c r="EPU25" s="108"/>
      <c r="EPV25" s="109"/>
      <c r="EPW25" s="105"/>
      <c r="EPX25" s="110"/>
      <c r="EPY25" s="106"/>
      <c r="EPZ25" s="110"/>
      <c r="EQA25" s="105"/>
      <c r="EQB25" s="105"/>
      <c r="EQM25" s="97"/>
      <c r="EQS25" s="100"/>
      <c r="EQW25" s="97"/>
      <c r="ERJ25" s="97"/>
      <c r="ESO25" s="108"/>
      <c r="ESP25" s="109"/>
      <c r="ESQ25" s="105"/>
      <c r="ESR25" s="110"/>
      <c r="ESS25" s="106"/>
      <c r="EST25" s="110"/>
      <c r="ESU25" s="105"/>
      <c r="ESV25" s="105"/>
      <c r="ETG25" s="97"/>
      <c r="ETM25" s="100"/>
      <c r="ETQ25" s="97"/>
      <c r="EUD25" s="97"/>
      <c r="EVI25" s="108"/>
      <c r="EVJ25" s="109"/>
      <c r="EVK25" s="105"/>
      <c r="EVL25" s="110"/>
      <c r="EVM25" s="106"/>
      <c r="EVN25" s="110"/>
      <c r="EVO25" s="105"/>
      <c r="EVP25" s="105"/>
      <c r="EWA25" s="97"/>
      <c r="EWG25" s="100"/>
      <c r="EWK25" s="97"/>
      <c r="EWX25" s="97"/>
      <c r="EYC25" s="108"/>
      <c r="EYD25" s="109"/>
      <c r="EYE25" s="105"/>
      <c r="EYF25" s="110"/>
      <c r="EYG25" s="106"/>
      <c r="EYH25" s="110"/>
      <c r="EYI25" s="105"/>
      <c r="EYJ25" s="105"/>
      <c r="EYU25" s="97"/>
      <c r="EZA25" s="100"/>
      <c r="EZE25" s="97"/>
      <c r="EZR25" s="97"/>
      <c r="FAW25" s="108"/>
      <c r="FAX25" s="109"/>
      <c r="FAY25" s="105"/>
      <c r="FAZ25" s="110"/>
      <c r="FBA25" s="106"/>
      <c r="FBB25" s="110"/>
      <c r="FBC25" s="105"/>
      <c r="FBD25" s="105"/>
      <c r="FBO25" s="97"/>
      <c r="FBU25" s="100"/>
      <c r="FBY25" s="97"/>
      <c r="FCL25" s="97"/>
      <c r="FDQ25" s="108"/>
      <c r="FDR25" s="109"/>
      <c r="FDS25" s="105"/>
      <c r="FDT25" s="110"/>
      <c r="FDU25" s="106"/>
      <c r="FDV25" s="110"/>
      <c r="FDW25" s="105"/>
      <c r="FDX25" s="105"/>
      <c r="FEI25" s="97"/>
      <c r="FEO25" s="100"/>
      <c r="FES25" s="97"/>
      <c r="FFF25" s="97"/>
      <c r="FGK25" s="108"/>
      <c r="FGL25" s="109"/>
      <c r="FGM25" s="105"/>
      <c r="FGN25" s="110"/>
      <c r="FGO25" s="106"/>
      <c r="FGP25" s="110"/>
      <c r="FGQ25" s="105"/>
      <c r="FGR25" s="105"/>
      <c r="FHC25" s="97"/>
      <c r="FHI25" s="100"/>
      <c r="FHM25" s="97"/>
      <c r="FHZ25" s="97"/>
      <c r="FJE25" s="108"/>
      <c r="FJF25" s="109"/>
      <c r="FJG25" s="105"/>
      <c r="FJH25" s="110"/>
      <c r="FJI25" s="106"/>
      <c r="FJJ25" s="110"/>
      <c r="FJK25" s="105"/>
      <c r="FJL25" s="105"/>
      <c r="FJW25" s="97"/>
      <c r="FKC25" s="100"/>
      <c r="FKG25" s="97"/>
      <c r="FKT25" s="97"/>
      <c r="FLY25" s="108"/>
      <c r="FLZ25" s="109"/>
      <c r="FMA25" s="105"/>
      <c r="FMB25" s="110"/>
      <c r="FMC25" s="106"/>
      <c r="FMD25" s="110"/>
      <c r="FME25" s="105"/>
      <c r="FMF25" s="105"/>
      <c r="FMQ25" s="97"/>
      <c r="FMW25" s="100"/>
      <c r="FNA25" s="97"/>
      <c r="FNN25" s="97"/>
      <c r="FOS25" s="108"/>
      <c r="FOT25" s="109"/>
      <c r="FOU25" s="105"/>
      <c r="FOV25" s="110"/>
      <c r="FOW25" s="106"/>
      <c r="FOX25" s="110"/>
      <c r="FOY25" s="105"/>
      <c r="FOZ25" s="105"/>
      <c r="FPK25" s="97"/>
      <c r="FPQ25" s="100"/>
      <c r="FPU25" s="97"/>
      <c r="FQH25" s="97"/>
      <c r="FRM25" s="108"/>
      <c r="FRN25" s="109"/>
      <c r="FRO25" s="105"/>
      <c r="FRP25" s="110"/>
      <c r="FRQ25" s="106"/>
      <c r="FRR25" s="110"/>
      <c r="FRS25" s="105"/>
      <c r="FRT25" s="105"/>
      <c r="FSE25" s="97"/>
      <c r="FSK25" s="100"/>
      <c r="FSO25" s="97"/>
      <c r="FTB25" s="97"/>
      <c r="FUG25" s="108"/>
      <c r="FUH25" s="109"/>
      <c r="FUI25" s="105"/>
      <c r="FUJ25" s="110"/>
      <c r="FUK25" s="106"/>
      <c r="FUL25" s="110"/>
      <c r="FUM25" s="105"/>
      <c r="FUN25" s="105"/>
      <c r="FUY25" s="97"/>
      <c r="FVE25" s="100"/>
      <c r="FVI25" s="97"/>
      <c r="FVV25" s="97"/>
      <c r="FXA25" s="108"/>
      <c r="FXB25" s="109"/>
      <c r="FXC25" s="105"/>
      <c r="FXD25" s="110"/>
      <c r="FXE25" s="106"/>
      <c r="FXF25" s="110"/>
      <c r="FXG25" s="105"/>
      <c r="FXH25" s="105"/>
      <c r="FXS25" s="97"/>
      <c r="FXY25" s="100"/>
      <c r="FYC25" s="97"/>
      <c r="FYP25" s="97"/>
      <c r="FZU25" s="108"/>
      <c r="FZV25" s="109"/>
      <c r="FZW25" s="105"/>
      <c r="FZX25" s="110"/>
      <c r="FZY25" s="106"/>
      <c r="FZZ25" s="110"/>
      <c r="GAA25" s="105"/>
      <c r="GAB25" s="105"/>
      <c r="GAM25" s="97"/>
      <c r="GAS25" s="100"/>
      <c r="GAW25" s="97"/>
      <c r="GBJ25" s="97"/>
      <c r="GCO25" s="108"/>
      <c r="GCP25" s="109"/>
      <c r="GCQ25" s="105"/>
      <c r="GCR25" s="110"/>
      <c r="GCS25" s="106"/>
      <c r="GCT25" s="110"/>
      <c r="GCU25" s="105"/>
      <c r="GCV25" s="105"/>
      <c r="GDG25" s="97"/>
      <c r="GDM25" s="100"/>
      <c r="GDQ25" s="97"/>
      <c r="GED25" s="97"/>
      <c r="GFI25" s="108"/>
      <c r="GFJ25" s="109"/>
      <c r="GFK25" s="105"/>
      <c r="GFL25" s="110"/>
      <c r="GFM25" s="106"/>
      <c r="GFN25" s="110"/>
      <c r="GFO25" s="105"/>
      <c r="GFP25" s="105"/>
      <c r="GGA25" s="97"/>
      <c r="GGG25" s="100"/>
      <c r="GGK25" s="97"/>
      <c r="GGX25" s="97"/>
      <c r="GIC25" s="108"/>
      <c r="GID25" s="109"/>
      <c r="GIE25" s="105"/>
      <c r="GIF25" s="110"/>
      <c r="GIG25" s="106"/>
      <c r="GIH25" s="110"/>
      <c r="GII25" s="105"/>
      <c r="GIJ25" s="105"/>
      <c r="GIU25" s="97"/>
      <c r="GJA25" s="100"/>
      <c r="GJE25" s="97"/>
      <c r="GJR25" s="97"/>
      <c r="GKW25" s="108"/>
      <c r="GKX25" s="109"/>
      <c r="GKY25" s="105"/>
      <c r="GKZ25" s="110"/>
      <c r="GLA25" s="106"/>
      <c r="GLB25" s="110"/>
      <c r="GLC25" s="105"/>
      <c r="GLD25" s="105"/>
      <c r="GLO25" s="97"/>
      <c r="GLU25" s="100"/>
      <c r="GLY25" s="97"/>
      <c r="GML25" s="97"/>
      <c r="GNQ25" s="108"/>
      <c r="GNR25" s="109"/>
      <c r="GNS25" s="105"/>
      <c r="GNT25" s="110"/>
      <c r="GNU25" s="106"/>
      <c r="GNV25" s="110"/>
      <c r="GNW25" s="105"/>
      <c r="GNX25" s="105"/>
      <c r="GOI25" s="97"/>
      <c r="GOO25" s="100"/>
      <c r="GOS25" s="97"/>
      <c r="GPF25" s="97"/>
      <c r="GQK25" s="108"/>
      <c r="GQL25" s="109"/>
      <c r="GQM25" s="105"/>
      <c r="GQN25" s="110"/>
      <c r="GQO25" s="106"/>
      <c r="GQP25" s="110"/>
      <c r="GQQ25" s="105"/>
      <c r="GQR25" s="105"/>
      <c r="GRC25" s="97"/>
      <c r="GRI25" s="100"/>
      <c r="GRM25" s="97"/>
      <c r="GRZ25" s="97"/>
      <c r="GTE25" s="108"/>
      <c r="GTF25" s="109"/>
      <c r="GTG25" s="105"/>
      <c r="GTH25" s="110"/>
      <c r="GTI25" s="106"/>
      <c r="GTJ25" s="110"/>
      <c r="GTK25" s="105"/>
      <c r="GTL25" s="105"/>
      <c r="GTW25" s="97"/>
      <c r="GUC25" s="100"/>
      <c r="GUG25" s="97"/>
      <c r="GUT25" s="97"/>
      <c r="GVY25" s="108"/>
      <c r="GVZ25" s="109"/>
      <c r="GWA25" s="105"/>
      <c r="GWB25" s="110"/>
      <c r="GWC25" s="106"/>
      <c r="GWD25" s="110"/>
      <c r="GWE25" s="105"/>
      <c r="GWF25" s="105"/>
      <c r="GWQ25" s="97"/>
      <c r="GWW25" s="100"/>
      <c r="GXA25" s="97"/>
      <c r="GXN25" s="97"/>
      <c r="GYS25" s="108"/>
      <c r="GYT25" s="109"/>
      <c r="GYU25" s="105"/>
      <c r="GYV25" s="110"/>
      <c r="GYW25" s="106"/>
      <c r="GYX25" s="110"/>
      <c r="GYY25" s="105"/>
      <c r="GYZ25" s="105"/>
      <c r="GZK25" s="97"/>
      <c r="GZQ25" s="100"/>
      <c r="GZU25" s="97"/>
      <c r="HAH25" s="97"/>
      <c r="HBM25" s="108"/>
      <c r="HBN25" s="109"/>
      <c r="HBO25" s="105"/>
      <c r="HBP25" s="110"/>
      <c r="HBQ25" s="106"/>
      <c r="HBR25" s="110"/>
      <c r="HBS25" s="105"/>
      <c r="HBT25" s="105"/>
      <c r="HCE25" s="97"/>
      <c r="HCK25" s="100"/>
      <c r="HCO25" s="97"/>
      <c r="HDB25" s="97"/>
      <c r="HEG25" s="108"/>
      <c r="HEH25" s="109"/>
      <c r="HEI25" s="105"/>
      <c r="HEJ25" s="110"/>
      <c r="HEK25" s="106"/>
      <c r="HEL25" s="110"/>
      <c r="HEM25" s="105"/>
      <c r="HEN25" s="105"/>
      <c r="HEY25" s="97"/>
      <c r="HFE25" s="100"/>
      <c r="HFI25" s="97"/>
      <c r="HFV25" s="97"/>
      <c r="HHA25" s="108"/>
      <c r="HHB25" s="109"/>
      <c r="HHC25" s="105"/>
      <c r="HHD25" s="110"/>
      <c r="HHE25" s="106"/>
      <c r="HHF25" s="110"/>
      <c r="HHG25" s="105"/>
      <c r="HHH25" s="105"/>
      <c r="HHS25" s="97"/>
      <c r="HHY25" s="100"/>
      <c r="HIC25" s="97"/>
      <c r="HIP25" s="97"/>
      <c r="HJU25" s="108"/>
      <c r="HJV25" s="109"/>
      <c r="HJW25" s="105"/>
      <c r="HJX25" s="110"/>
      <c r="HJY25" s="106"/>
      <c r="HJZ25" s="110"/>
      <c r="HKA25" s="105"/>
      <c r="HKB25" s="105"/>
      <c r="HKM25" s="97"/>
      <c r="HKS25" s="100"/>
      <c r="HKW25" s="97"/>
      <c r="HLJ25" s="97"/>
      <c r="HMO25" s="108"/>
      <c r="HMP25" s="109"/>
      <c r="HMQ25" s="105"/>
      <c r="HMR25" s="110"/>
      <c r="HMS25" s="106"/>
      <c r="HMT25" s="110"/>
      <c r="HMU25" s="105"/>
      <c r="HMV25" s="105"/>
      <c r="HNG25" s="97"/>
      <c r="HNM25" s="100"/>
      <c r="HNQ25" s="97"/>
      <c r="HOD25" s="97"/>
      <c r="HPI25" s="108"/>
      <c r="HPJ25" s="109"/>
      <c r="HPK25" s="105"/>
      <c r="HPL25" s="110"/>
      <c r="HPM25" s="106"/>
      <c r="HPN25" s="110"/>
      <c r="HPO25" s="105"/>
      <c r="HPP25" s="105"/>
      <c r="HQA25" s="97"/>
      <c r="HQG25" s="100"/>
      <c r="HQK25" s="97"/>
      <c r="HQX25" s="97"/>
      <c r="HSC25" s="108"/>
      <c r="HSD25" s="109"/>
      <c r="HSE25" s="105"/>
      <c r="HSF25" s="110"/>
      <c r="HSG25" s="106"/>
      <c r="HSH25" s="110"/>
      <c r="HSI25" s="105"/>
      <c r="HSJ25" s="105"/>
      <c r="HSU25" s="97"/>
      <c r="HTA25" s="100"/>
      <c r="HTE25" s="97"/>
      <c r="HTR25" s="97"/>
      <c r="HUW25" s="108"/>
      <c r="HUX25" s="109"/>
      <c r="HUY25" s="105"/>
      <c r="HUZ25" s="110"/>
      <c r="HVA25" s="106"/>
      <c r="HVB25" s="110"/>
      <c r="HVC25" s="105"/>
      <c r="HVD25" s="105"/>
      <c r="HVO25" s="97"/>
      <c r="HVU25" s="100"/>
      <c r="HVY25" s="97"/>
      <c r="HWL25" s="97"/>
      <c r="HXQ25" s="108"/>
      <c r="HXR25" s="109"/>
      <c r="HXS25" s="105"/>
      <c r="HXT25" s="110"/>
      <c r="HXU25" s="106"/>
      <c r="HXV25" s="110"/>
      <c r="HXW25" s="105"/>
      <c r="HXX25" s="105"/>
      <c r="HYI25" s="97"/>
      <c r="HYO25" s="100"/>
      <c r="HYS25" s="97"/>
      <c r="HZF25" s="97"/>
      <c r="IAK25" s="108"/>
      <c r="IAL25" s="109"/>
      <c r="IAM25" s="105"/>
      <c r="IAN25" s="110"/>
      <c r="IAO25" s="106"/>
      <c r="IAP25" s="110"/>
      <c r="IAQ25" s="105"/>
      <c r="IAR25" s="105"/>
      <c r="IBC25" s="97"/>
      <c r="IBI25" s="100"/>
      <c r="IBM25" s="97"/>
      <c r="IBZ25" s="97"/>
      <c r="IDE25" s="108"/>
      <c r="IDF25" s="109"/>
      <c r="IDG25" s="105"/>
      <c r="IDH25" s="110"/>
      <c r="IDI25" s="106"/>
      <c r="IDJ25" s="110"/>
      <c r="IDK25" s="105"/>
      <c r="IDL25" s="105"/>
      <c r="IDW25" s="97"/>
      <c r="IEC25" s="100"/>
      <c r="IEG25" s="97"/>
      <c r="IET25" s="97"/>
      <c r="IFY25" s="108"/>
      <c r="IFZ25" s="109"/>
      <c r="IGA25" s="105"/>
      <c r="IGB25" s="110"/>
      <c r="IGC25" s="106"/>
      <c r="IGD25" s="110"/>
      <c r="IGE25" s="105"/>
      <c r="IGF25" s="105"/>
      <c r="IGQ25" s="97"/>
      <c r="IGW25" s="100"/>
      <c r="IHA25" s="97"/>
      <c r="IHN25" s="97"/>
      <c r="IIS25" s="108"/>
      <c r="IIT25" s="109"/>
      <c r="IIU25" s="105"/>
      <c r="IIV25" s="110"/>
      <c r="IIW25" s="106"/>
      <c r="IIX25" s="110"/>
      <c r="IIY25" s="105"/>
      <c r="IIZ25" s="105"/>
      <c r="IJK25" s="97"/>
      <c r="IJQ25" s="100"/>
      <c r="IJU25" s="97"/>
      <c r="IKH25" s="97"/>
      <c r="ILM25" s="108"/>
      <c r="ILN25" s="109"/>
      <c r="ILO25" s="105"/>
      <c r="ILP25" s="110"/>
      <c r="ILQ25" s="106"/>
      <c r="ILR25" s="110"/>
      <c r="ILS25" s="105"/>
      <c r="ILT25" s="105"/>
      <c r="IME25" s="97"/>
      <c r="IMK25" s="100"/>
      <c r="IMO25" s="97"/>
      <c r="INB25" s="97"/>
      <c r="IOG25" s="108"/>
      <c r="IOH25" s="109"/>
      <c r="IOI25" s="105"/>
      <c r="IOJ25" s="110"/>
      <c r="IOK25" s="106"/>
      <c r="IOL25" s="110"/>
      <c r="IOM25" s="105"/>
      <c r="ION25" s="105"/>
      <c r="IOY25" s="97"/>
      <c r="IPE25" s="100"/>
      <c r="IPI25" s="97"/>
      <c r="IPV25" s="97"/>
      <c r="IRA25" s="108"/>
      <c r="IRB25" s="109"/>
      <c r="IRC25" s="105"/>
      <c r="IRD25" s="110"/>
      <c r="IRE25" s="106"/>
      <c r="IRF25" s="110"/>
      <c r="IRG25" s="105"/>
      <c r="IRH25" s="105"/>
      <c r="IRS25" s="97"/>
      <c r="IRY25" s="100"/>
      <c r="ISC25" s="97"/>
      <c r="ISP25" s="97"/>
      <c r="ITU25" s="108"/>
      <c r="ITV25" s="109"/>
      <c r="ITW25" s="105"/>
      <c r="ITX25" s="110"/>
      <c r="ITY25" s="106"/>
      <c r="ITZ25" s="110"/>
      <c r="IUA25" s="105"/>
      <c r="IUB25" s="105"/>
      <c r="IUM25" s="97"/>
      <c r="IUS25" s="100"/>
      <c r="IUW25" s="97"/>
      <c r="IVJ25" s="97"/>
      <c r="IWO25" s="108"/>
      <c r="IWP25" s="109"/>
      <c r="IWQ25" s="105"/>
      <c r="IWR25" s="110"/>
      <c r="IWS25" s="106"/>
      <c r="IWT25" s="110"/>
      <c r="IWU25" s="105"/>
      <c r="IWV25" s="105"/>
      <c r="IXG25" s="97"/>
      <c r="IXM25" s="100"/>
      <c r="IXQ25" s="97"/>
      <c r="IYD25" s="97"/>
      <c r="IZI25" s="108"/>
      <c r="IZJ25" s="109"/>
      <c r="IZK25" s="105"/>
      <c r="IZL25" s="110"/>
      <c r="IZM25" s="106"/>
      <c r="IZN25" s="110"/>
      <c r="IZO25" s="105"/>
      <c r="IZP25" s="105"/>
      <c r="JAA25" s="97"/>
      <c r="JAG25" s="100"/>
      <c r="JAK25" s="97"/>
      <c r="JAX25" s="97"/>
      <c r="JCC25" s="108"/>
      <c r="JCD25" s="109"/>
      <c r="JCE25" s="105"/>
      <c r="JCF25" s="110"/>
      <c r="JCG25" s="106"/>
      <c r="JCH25" s="110"/>
      <c r="JCI25" s="105"/>
      <c r="JCJ25" s="105"/>
      <c r="JCU25" s="97"/>
      <c r="JDA25" s="100"/>
      <c r="JDE25" s="97"/>
      <c r="JDR25" s="97"/>
      <c r="JEW25" s="108"/>
      <c r="JEX25" s="109"/>
      <c r="JEY25" s="105"/>
      <c r="JEZ25" s="110"/>
      <c r="JFA25" s="106"/>
      <c r="JFB25" s="110"/>
      <c r="JFC25" s="105"/>
      <c r="JFD25" s="105"/>
      <c r="JFO25" s="97"/>
      <c r="JFU25" s="100"/>
      <c r="JFY25" s="97"/>
      <c r="JGL25" s="97"/>
      <c r="JHQ25" s="108"/>
      <c r="JHR25" s="109"/>
      <c r="JHS25" s="105"/>
      <c r="JHT25" s="110"/>
      <c r="JHU25" s="106"/>
      <c r="JHV25" s="110"/>
      <c r="JHW25" s="105"/>
      <c r="JHX25" s="105"/>
      <c r="JII25" s="97"/>
      <c r="JIO25" s="100"/>
      <c r="JIS25" s="97"/>
      <c r="JJF25" s="97"/>
      <c r="JKK25" s="108"/>
      <c r="JKL25" s="109"/>
      <c r="JKM25" s="105"/>
      <c r="JKN25" s="110"/>
      <c r="JKO25" s="106"/>
      <c r="JKP25" s="110"/>
      <c r="JKQ25" s="105"/>
      <c r="JKR25" s="105"/>
      <c r="JLC25" s="97"/>
      <c r="JLI25" s="100"/>
      <c r="JLM25" s="97"/>
      <c r="JLZ25" s="97"/>
      <c r="JNE25" s="108"/>
      <c r="JNF25" s="109"/>
      <c r="JNG25" s="105"/>
      <c r="JNH25" s="110"/>
      <c r="JNI25" s="106"/>
      <c r="JNJ25" s="110"/>
      <c r="JNK25" s="105"/>
      <c r="JNL25" s="105"/>
      <c r="JNW25" s="97"/>
      <c r="JOC25" s="100"/>
      <c r="JOG25" s="97"/>
      <c r="JOT25" s="97"/>
      <c r="JPY25" s="108"/>
      <c r="JPZ25" s="109"/>
      <c r="JQA25" s="105"/>
      <c r="JQB25" s="110"/>
      <c r="JQC25" s="106"/>
      <c r="JQD25" s="110"/>
      <c r="JQE25" s="105"/>
      <c r="JQF25" s="105"/>
      <c r="JQQ25" s="97"/>
      <c r="JQW25" s="100"/>
      <c r="JRA25" s="97"/>
      <c r="JRN25" s="97"/>
      <c r="JSS25" s="108"/>
      <c r="JST25" s="109" t="str">
        <f t="shared" si="112"/>
        <v>Fiji</v>
      </c>
      <c r="JSU25" s="105"/>
      <c r="JSV25" s="110">
        <f>'All Players'!J21</f>
        <v>0</v>
      </c>
      <c r="JSW25" s="106" t="s">
        <v>2</v>
      </c>
      <c r="JSX25" s="110">
        <f>'All Players'!L21</f>
        <v>0</v>
      </c>
      <c r="JSY25" s="105"/>
      <c r="JSZ25" s="109" t="str">
        <f t="shared" si="113"/>
        <v>Mexico</v>
      </c>
      <c r="JTC25" s="96">
        <f t="shared" ref="JTC25:JTC28" si="165">JTM25+JTN25+JTO25+JTP25</f>
        <v>1</v>
      </c>
      <c r="JTD25" s="96" t="str">
        <f>'Dummy Table1'!JST20</f>
        <v>Mexico</v>
      </c>
      <c r="JTE25" s="96">
        <f t="shared" ref="JTE25:JTE28" si="166">SUMIF(JUR$4:JUR$60,JTD25,JUZ$4:JUZ$60)+SUMIF(JUV$4:JUV$60,JTD25,JUZ$4:JUZ$60)</f>
        <v>0</v>
      </c>
      <c r="JTF25" s="96">
        <f t="shared" ref="JTF25:JTF28" si="167">SUMIF(JUS$4:JUS$60,JTD25,JUZ$4:JUZ$60)+SUMIF(JUW$4:JUW$60,JTD25,JUZ$4:JUZ$60)</f>
        <v>3</v>
      </c>
      <c r="JTG25" s="96">
        <f t="shared" ref="JTG25:JTG28" si="168">SUMIF(JUT$4:JUT$60,JTD25,JUZ$4:JUZ$60)+SUMIF(JUX$4:JUX$60,JTD25,JUZ$4:JUZ$60)</f>
        <v>0</v>
      </c>
      <c r="JTH25" s="96">
        <f t="shared" ref="JTH25:JTH28" si="169">SUMIF(JVH$3:JVH$60,JTD25,JVI$3:JVI$60)+SUMIF(JVK$3:JVK$60,JTD25,JVJ$3:JVJ$60)</f>
        <v>0</v>
      </c>
      <c r="JTI25" s="96">
        <f t="shared" ref="JTI25:JTI28" si="170">SUMIF(JVK$3:JVK$60,JTD25,JVI$3:JVI$60)+SUMIF(JVH$3:JVH$60,JTD25,JVJ$3:JVJ$60)</f>
        <v>0</v>
      </c>
      <c r="JTJ25" s="96">
        <f t="shared" ref="JTJ25:JTJ28" si="171">JTH25-JTI25+100</f>
        <v>100</v>
      </c>
      <c r="JTK25" s="97">
        <f t="shared" ref="JTK25:JTK28" si="172">JTE25*3+JTF25</f>
        <v>3</v>
      </c>
      <c r="JTL25" s="96">
        <v>6</v>
      </c>
      <c r="JTM25" s="96">
        <f t="shared" ref="JTM25:JTM28" si="173">RANK(JTK25,JTK$25:JTK$28)</f>
        <v>1</v>
      </c>
      <c r="JTN25" s="96">
        <f t="shared" ref="JTN25:JTN28" si="174">SUMPRODUCT((JTK$25:JTK$28=JTK25)*(JTJ$25:JTJ$28&gt;JTJ25))</f>
        <v>0</v>
      </c>
      <c r="JTO25" s="96">
        <f t="shared" ref="JTO25:JTO28" si="175">SUMPRODUCT((JTK$25:JTK$28=JTK25)*(JTJ$25:JTJ$28=JTJ25)*(JTH$25:JTH$28&gt;JTH25))</f>
        <v>0</v>
      </c>
      <c r="JTP25" s="96">
        <f t="shared" ref="JTP25:JTP28" si="176">SUMPRODUCT((JTK$25:JTK$28=JTK25)*(JTJ$25:JTJ$28=JTJ25)*(JTH$25:JTH$28=JTH25)*(JTL$25:JTL$28&lt;JTL25))</f>
        <v>0</v>
      </c>
      <c r="JTQ25" s="100">
        <f t="shared" ref="JTQ25" si="177">IF(SUM(JUI25:JUK28)=0,IF(COUNTIF(JUL25:JUL28,0)&gt;1,1,JUL25+1),JTZ25)</f>
        <v>1</v>
      </c>
      <c r="JTR25" s="96" t="str">
        <f t="shared" ref="JTR25" si="178">VLOOKUP(1,JTC$25:JTD$28,2,FALSE)</f>
        <v>Mexico</v>
      </c>
      <c r="JTS25" s="96">
        <f t="shared" ref="JTS25:JTS28" si="179">SUMIF(JTD$4:JTD$60,JTR25,JTH$4:JTH$60)</f>
        <v>0</v>
      </c>
      <c r="JTT25" s="96">
        <f t="shared" ref="JTT25:JTT28" si="180">SUMIF(JTD$4:JTD$60,JTR25,JTJ$4:JTJ$60)</f>
        <v>100</v>
      </c>
      <c r="JTU25" s="97">
        <f t="shared" ref="JTU25:JTU28" si="181">SUMIF(JTD$4:JTD$60,JTR25,JTK$4:JTK$60)</f>
        <v>3</v>
      </c>
      <c r="JTV25" s="96">
        <f t="shared" ref="JTV25:JTV28" si="182">SUMIF(JTD$4:JTD$60,JTR25,JTC$4:JTC$60)</f>
        <v>1</v>
      </c>
      <c r="JTW25" s="96">
        <f t="shared" ref="JTW25:JTW28" si="183">SUMIF(JTD$4:JTD$60,JTR25,JTN$4:JTN$60)</f>
        <v>0</v>
      </c>
      <c r="JTX25" s="96">
        <f t="shared" ref="JTX25:JTX28" si="184">SUMIF(JTD$4:JTD$60,JTR25,JTO$4:JTO$60)</f>
        <v>0</v>
      </c>
      <c r="JTY25" s="96">
        <f t="shared" ref="JTY25:JTY28" si="185">SUMIF(JTD$4:JTD$60,JTR25,JTL$4:JTL$60)</f>
        <v>6</v>
      </c>
      <c r="JTZ25" s="96">
        <f t="shared" ref="JTZ25:JTZ28" si="186">IF(JUA25=0,JTV25,JTV25+JUI25+JUJ25+JUK25)</f>
        <v>1</v>
      </c>
      <c r="JUA25" s="96" t="str">
        <f t="shared" ref="JUA25" si="187">IF(AND(JTU25=JTU26,JTT25=JTT26,JTS25=JTS26),JTR25,0)</f>
        <v>Mexico</v>
      </c>
      <c r="JUB25" s="96">
        <f t="shared" ref="JUB25:JUB28" si="188">SUMIF(JVA$4:JVA$60,JUA25,JUZ$4:JUZ$60)+SUMIF(JVD$4:JVD$60,JUA25,JUZ$4:JUZ$60)</f>
        <v>0</v>
      </c>
      <c r="JUC25" s="96">
        <f t="shared" ref="JUC25:JUC28" si="189">SUMIF(JVB$4:JVB$60,JUA25,JUZ$4:JUZ$60)+SUMIF(JVE$4:JVE$60,JUA25,JUZ$4:JUZ$60)</f>
        <v>3</v>
      </c>
      <c r="JUD25" s="96">
        <f t="shared" ref="JUD25:JUD28" si="190">SUMIF(JVC$4:JVC$60,JUA25,JUZ$4:JUZ$60)+SUMIF(JVF$4:JVF$60,JUA25,JUZ$4:JUZ$60)</f>
        <v>0</v>
      </c>
      <c r="JUE25" s="96">
        <f t="shared" ref="JUE25:JUE28" si="191">SUMIF(JVA$4:JVA$60,JUA25,JUU$4:JUU$60)+SUMIF(JVD$4:JVD$60,JUA25,JUY$4:JUY$60)+SUMIF(JVB$4:JVB$60,JUA25,JUU$4:JUU$60)+SUMIF(JVE$4:JVE$60,JUA25,JUY$4:JUY$60)</f>
        <v>0</v>
      </c>
      <c r="JUF25" s="96">
        <f t="shared" ref="JUF25:JUF28" si="192">SUMIF(JVC$4:JVC$60,JUA25,JUU$4:JUU$60)+SUMIF(JVF$4:JVF$60,JUA25,JUY$4:JUY$60)+SUMIF(JVB$4:JVB$60,JUA25,JUU$4:JUU$60)+SUMIF(JVE$4:JVE$60,JUA25,JUY$4:JUY$60)</f>
        <v>0</v>
      </c>
      <c r="JUG25" s="96">
        <f t="shared" ref="JUG25:JUG28" si="193">JUE25-JUF25+100</f>
        <v>100</v>
      </c>
      <c r="JUH25" s="97">
        <f t="shared" ref="JUH25:JUH28" si="194">IF(JUA25&lt;&gt;0,JUB25*3+JUC25,"")</f>
        <v>3</v>
      </c>
      <c r="JUI25" s="96">
        <f t="shared" ref="JUI25:JUI28" si="195">IF(JUA25&lt;&gt;0,RANK(JUH25,JUH$25:JUH$28)-1,5)</f>
        <v>0</v>
      </c>
      <c r="JUJ25" s="96">
        <f t="shared" ref="JUJ25:JUJ28" si="196">IF(JUA25&lt;&gt;0,SUMPRODUCT((JUH$25:JUH$28=JUH25)*(JUG$25:JUG$28&gt;JUG25)),5)</f>
        <v>0</v>
      </c>
      <c r="JUK25" s="96">
        <f t="shared" ref="JUK25:JUK28" si="197">IF(JUA25&lt;&gt;0,SUMPRODUCT((JUH$25:JUH$28=JUH25)*(JUG$25:JUG$28=JUG25)*(JUE$25:JUE$28&gt;JUE25)),5)</f>
        <v>0</v>
      </c>
      <c r="JUL25" s="96">
        <f t="shared" ref="JUL25:JUL28" si="198">IF(JUA25&lt;&gt;0,SUMPRODUCT((JUH$25:JUH$28=JUH25)*(JUG$25:JUG$28=JUG25)*(JUE$25:JUE$28=JUE25)*(JUM$25:JUM$28&lt;JUM25)),5)</f>
        <v>0</v>
      </c>
      <c r="JUM25" s="96">
        <v>0</v>
      </c>
      <c r="JUN25" s="96">
        <f t="shared" ref="JUN25" si="199">IF(JUA25&lt;&gt;0,IF(SUM(JUI25:JUK25)=SUM(JUI26:JUK26),1,0),0)</f>
        <v>1</v>
      </c>
      <c r="JUO25" s="96">
        <f t="shared" ref="JUO25" si="200">IF(JUP25&lt;&gt;0,1,0)</f>
        <v>1</v>
      </c>
      <c r="JUP25" s="96" t="str">
        <f t="shared" ref="JUP25:JUP28" si="201">IF(JUN25=1,JUA25,0)</f>
        <v>Mexico</v>
      </c>
      <c r="JUQ25" s="96">
        <v>22</v>
      </c>
      <c r="JUR25" s="96" t="str">
        <f>IF(AND('Dummy Table1'!JSV35&lt;&gt;"",'Dummy Table1'!JSX35&lt;&gt;""),IF('Dummy Table1'!JSV35&gt;'Dummy Table1'!JSX35,'Dummy Table1'!JST35,""),"")</f>
        <v/>
      </c>
      <c r="JUS25" s="96" t="str">
        <f>IF(AND('Dummy Table1'!JSV35&lt;&gt;"",'Dummy Table1'!JSX35&lt;&gt;""),IF('Dummy Table1'!JSV35='Dummy Table1'!JSX35,'Dummy Table1'!JST35,""),"")</f>
        <v>Japan</v>
      </c>
      <c r="JUT25" s="96" t="str">
        <f>IF(AND('Dummy Table1'!JSV35&lt;&gt;"",'Dummy Table1'!JSX35&lt;&gt;""),IF('Dummy Table1'!JSV35&gt;'Dummy Table1'!JSX35,'Dummy Table1'!JSZ35,""),"")</f>
        <v/>
      </c>
      <c r="JUU25" s="96">
        <f>IF(AND('Dummy Table1'!JSV35&lt;&gt;"",'Dummy Table1'!JSX35&lt;&gt;""),'Dummy Table1'!JSV35,0)</f>
        <v>0</v>
      </c>
      <c r="JUV25" s="96" t="str">
        <f>IF(AND('Dummy Table1'!JSV35&lt;&gt;"",'Dummy Table1'!JSX35&lt;&gt;""),IF('Dummy Table1'!JSV35&lt;'Dummy Table1'!JSX35,'Dummy Table1'!JSZ35,""),"")</f>
        <v/>
      </c>
      <c r="JUW25" s="96" t="str">
        <f>IF(AND('Dummy Table1'!JSV35&lt;&gt;"",'Dummy Table1'!JSX35&lt;&gt;""),IF('Dummy Table1'!JSV35='Dummy Table1'!JSX35,'Dummy Table1'!JSZ35,""),"")</f>
        <v>Sweden</v>
      </c>
      <c r="JUX25" s="96" t="str">
        <f>IF(AND('Dummy Table1'!JSV35&lt;&gt;"",'Dummy Table1'!JSX35&lt;&gt;""),IF('Dummy Table1'!JSV35&lt;'Dummy Table1'!JSX35,'Dummy Table1'!JST35,""),"")</f>
        <v/>
      </c>
      <c r="JUY25" s="96">
        <f>IF(AND('Dummy Table1'!JSV35&lt;&gt;"",'Dummy Table1'!JSX35&lt;&gt;""),'Dummy Table1'!JSX35,0)</f>
        <v>0</v>
      </c>
      <c r="JUZ25" s="96">
        <v>1</v>
      </c>
      <c r="JVA25" s="96" t="str">
        <f t="shared" si="43"/>
        <v/>
      </c>
      <c r="JVB25" s="96" t="str">
        <f t="shared" si="44"/>
        <v>Japan</v>
      </c>
      <c r="JVC25" s="96" t="str">
        <f t="shared" si="45"/>
        <v/>
      </c>
      <c r="JVD25" s="96" t="str">
        <f t="shared" si="46"/>
        <v/>
      </c>
      <c r="JVE25" s="96" t="str">
        <f t="shared" si="47"/>
        <v>Sweden</v>
      </c>
      <c r="JVF25" s="96" t="str">
        <f t="shared" si="48"/>
        <v/>
      </c>
      <c r="JVG25" s="96">
        <v>23</v>
      </c>
      <c r="JVH25" s="96" t="str">
        <f>'Dummy Table1'!JST36</f>
        <v>Denmark</v>
      </c>
      <c r="JVI25" s="96">
        <f>IF(AND('Dummy Table1'!JSV36&lt;&gt;"",'Dummy Table1'!JSX36&lt;&gt;""),'Dummy Table1'!JSV36,"")</f>
        <v>0</v>
      </c>
      <c r="JVJ25" s="96">
        <f>IF(AND('Dummy Table1'!JSX36&lt;&gt;"",'Dummy Table1'!JSV36&lt;&gt;""),'Dummy Table1'!JSX36,"")</f>
        <v>0</v>
      </c>
      <c r="JVK25" s="96" t="str">
        <f>'Dummy Table1'!JSZ36</f>
        <v>Brazil</v>
      </c>
    </row>
    <row r="26" spans="1:1016 1027:2045 2058:3066 3097:4074 4105:5120 5131:6139 6145:7157 7170:7343" x14ac:dyDescent="0.2">
      <c r="A26" s="108"/>
      <c r="B26" s="109" t="str">
        <f>'All Players'!H22</f>
        <v>Argentina</v>
      </c>
      <c r="C26" s="105"/>
      <c r="D26" s="110" t="str">
        <f>IF('All Players'!W22&lt;&gt;"",'All Players'!W22,"")</f>
        <v/>
      </c>
      <c r="E26" s="106" t="s">
        <v>2</v>
      </c>
      <c r="F26" s="110" t="str">
        <f>IF('All Players'!Y22&lt;&gt;"",'All Players'!Y22,"")</f>
        <v/>
      </c>
      <c r="G26" s="105"/>
      <c r="H26" s="105" t="str">
        <f>'All Players'!N22</f>
        <v>Algeria</v>
      </c>
      <c r="K26" s="96">
        <f>U26+V26+W26+X26</f>
        <v>4</v>
      </c>
      <c r="L26" s="96" t="str">
        <f>'Dummy Table1'!H20</f>
        <v>Germany</v>
      </c>
      <c r="M26" s="96">
        <f>SUMIF(AZ$4:AZ$60,L26,BH$4:BH$60)+SUMIF(BD$4:BD$60,L26,BH$4:BH$60)</f>
        <v>0</v>
      </c>
      <c r="N26" s="96">
        <f>SUMIF(BA$4:BA$60,L26,BH$4:BH$60)+SUMIF(BE$4:BE$60,L26,BH$4:BH$60)</f>
        <v>0</v>
      </c>
      <c r="O26" s="96">
        <f>SUMIF(BB$4:BB$60,L26,BH$4:BH$60)+SUMIF(BF$4:BF$60,L26,BH$4:BH$60)</f>
        <v>0</v>
      </c>
      <c r="P26" s="96">
        <f>SUMIF($BP$3:$BP$60,L26,$BQ$3:$BQ$60)+SUMIF($BS$3:$BS$60,L26,$BR$3:$BR$60)</f>
        <v>0</v>
      </c>
      <c r="Q26" s="96">
        <f>SUMIF($BS$3:$BS$60,L26,$BQ$3:$BQ$60)+SUMIF($BP$3:$BP$60,L26,$BR$3:$BR$60)</f>
        <v>0</v>
      </c>
      <c r="R26" s="96">
        <f>P26-Q26+100</f>
        <v>100</v>
      </c>
      <c r="S26" s="97">
        <f>M26*3+N26</f>
        <v>0</v>
      </c>
      <c r="T26" s="96">
        <v>24</v>
      </c>
      <c r="U26" s="96">
        <f>RANK(S26,S$25:S$28)</f>
        <v>1</v>
      </c>
      <c r="V26" s="96">
        <f>SUMPRODUCT((S$25:S$28=S26)*(R$25:R$28&gt;R26))</f>
        <v>0</v>
      </c>
      <c r="W26" s="96">
        <f>SUMPRODUCT((S$25:S$28=S26)*(R$25:R$28=R26)*(P$25:P$28&gt;P26))</f>
        <v>0</v>
      </c>
      <c r="X26" s="96">
        <f>SUMPRODUCT((S$25:S$28=S26)*(R$25:R$28=R26)*(P$25:P$28=P26)*(T$25:T$28&lt;T26))</f>
        <v>3</v>
      </c>
      <c r="Y26" s="100">
        <f>IF(SUM(AQ25:AS28)=0,IF(COUNTIF(AT25:AT28,0)&gt;1,2,AT26+1),IF(AND(AH25=1,AH26=3,AI25&lt;&gt;0,AI26&lt;&gt;0,AI27=0,AI28=0),2,IF(AND(AH25=2,AH26=2,AI25&lt;&gt;0,AI26&lt;&gt;0,AI27=0,AI28=0),1,IF(AND(AH26=4,AS26=2),3,AH26))))</f>
        <v>2</v>
      </c>
      <c r="Z26" s="96" t="str">
        <f>VLOOKUP(2,K$25:L$28,2,FALSE)</f>
        <v>Japan</v>
      </c>
      <c r="AA26" s="96">
        <f>SUMIF(L$4:L$60,Z26,P$4:P$60)</f>
        <v>0</v>
      </c>
      <c r="AB26" s="96">
        <f>SUMIF(L$4:L$60,Z26,R$4:R$60)</f>
        <v>100</v>
      </c>
      <c r="AC26" s="97">
        <f>SUMIF($L$4:$L$60,$Z26,S$4:S$60)</f>
        <v>0</v>
      </c>
      <c r="AD26" s="96">
        <f>SUMIF($L$4:$L$60,$Z26,K$4:K$60)</f>
        <v>2</v>
      </c>
      <c r="AE26" s="96">
        <f t="shared" si="164"/>
        <v>0</v>
      </c>
      <c r="AF26" s="96">
        <f t="shared" si="164"/>
        <v>0</v>
      </c>
      <c r="AG26" s="96">
        <f>SUMIF($L$4:$L$60,$Z26,T$4:T$60)</f>
        <v>9</v>
      </c>
      <c r="AH26" s="96">
        <f>IF(AI26=0,AD26,AD26+AQ26+AR26+AS26)</f>
        <v>2</v>
      </c>
      <c r="AI26" s="96" t="str">
        <f>IF(OR(AND(AC25=AC26,AB25=AB26,AA25=AA26),AND(AC27=AC26,AB27=AB26,AA27=AA26)),Z26,0)</f>
        <v>Japan</v>
      </c>
      <c r="AJ26" s="96">
        <f>SUMIF($BI$4:$BI$60,$AI26,$BH$4:$BH$60)+SUMIF($BL$4:$BL$60,$AI26,$BH$4:$BH$60)</f>
        <v>0</v>
      </c>
      <c r="AK26" s="96">
        <f>SUMIF($BJ$4:$BJ$60,$AI26,$BH$4:$BH$60)+SUMIF($BM$4:$BM$60,$AI26,$BH$4:$BH$60)</f>
        <v>0</v>
      </c>
      <c r="AL26" s="96">
        <f>SUMIF($BK$4:$BK$60,$AI26,$BH$4:$BH$60)+SUMIF($BN$4:$BN$60,$AI26,$BH$4:$BH$60)</f>
        <v>0</v>
      </c>
      <c r="AM26" s="96">
        <f>SUMIF(BI$4:BI$60,AI26,BC$4:BC$60)+SUMIF(BL$4:BL$60,AI26,BG$4:BG$60)+SUMIF(BJ$4:BJ$60,AI26,BC$4:BC$60)+SUMIF(BM$4:BM$60,AI26,BG$4:BG$60)</f>
        <v>0</v>
      </c>
      <c r="AN26" s="96">
        <f>SUMIF(BK$4:BK$60,AI26,BC$4:BC$60)+SUMIF(BN$4:BN$60,AI26,BG$4:BG$60)+SUMIF(BJ$4:BJ$60,AI26,BC$4:BC$60)+SUMIF(BM$4:BM$60,AI26,BG$4:BG$60)</f>
        <v>0</v>
      </c>
      <c r="AO26" s="96">
        <f>AM26-AN26+100</f>
        <v>100</v>
      </c>
      <c r="AP26" s="97">
        <f>IF(AI26&lt;&gt;0,AJ26*3+AK26,"")</f>
        <v>0</v>
      </c>
      <c r="AQ26" s="96">
        <f>IF(AI26&lt;&gt;0,RANK(AP26,AP$25:AP$28)-1,5)</f>
        <v>0</v>
      </c>
      <c r="AR26" s="96">
        <f>IF(AI26&lt;&gt;0,SUMPRODUCT((AP$25:AP$28=AP26)*(AO$25:AO$28&gt;AO26)),5)</f>
        <v>0</v>
      </c>
      <c r="AS26" s="96">
        <f>IF(AI26&lt;&gt;0,SUMPRODUCT((AP$25:AP$28=AP26)*(AO$25:AO$28=AO26)*(AM$25:AM$28&gt;AM26)),5)</f>
        <v>0</v>
      </c>
      <c r="AT26" s="96">
        <f>IF(AI26&lt;&gt;0,SUMPRODUCT(($AP25:$AP28=AP26)*($AO25:$AO28=AO26)*($AM25:$AM28=AM26)*($AU25:$AU28&lt;AU26)),5)</f>
        <v>0</v>
      </c>
      <c r="AU26" s="96">
        <v>0</v>
      </c>
      <c r="AV26" s="96">
        <f>IF(AI26&lt;&gt;0,IF(OR(SUM(AQ26:AS26)=SUM(AQ25:AS25),SUM(AQ26:AS26)=SUM(AQ27:AS27)),1,0),0)</f>
        <v>1</v>
      </c>
      <c r="AW26" s="96">
        <f>IF(AX26&lt;&gt;0,AW25+1,AW25)</f>
        <v>2</v>
      </c>
      <c r="AX26" s="96" t="str">
        <f>IF(AV26=1,AI26,0)</f>
        <v>Japan</v>
      </c>
      <c r="AY26" s="96">
        <v>23</v>
      </c>
      <c r="AZ26" s="96" t="str">
        <f>IF(AND('Dummy Table1'!D36&lt;&gt;"",'Dummy Table1'!F36&lt;&gt;""),IF('Dummy Table1'!D36&gt;'Dummy Table1'!F36,'Dummy Table1'!B36,""),"")</f>
        <v/>
      </c>
      <c r="BA26" s="96" t="str">
        <f>IF(AND('Dummy Table1'!D36&lt;&gt;"",'Dummy Table1'!F36&lt;&gt;""),IF('Dummy Table1'!D36='Dummy Table1'!F36,'Dummy Table1'!B36,""),"")</f>
        <v/>
      </c>
      <c r="BB26" s="96" t="str">
        <f>IF(AND('Dummy Table1'!D36&lt;&gt;"",'Dummy Table1'!F36&lt;&gt;""),IF('Dummy Table1'!D36&gt;'Dummy Table1'!F36,'Dummy Table1'!H36,""),"")</f>
        <v/>
      </c>
      <c r="BC26" s="96">
        <f>IF(AND('Dummy Table1'!D36&lt;&gt;"",'Dummy Table1'!F36&lt;&gt;""),'Dummy Table1'!D36,0)</f>
        <v>0</v>
      </c>
      <c r="BD26" s="96" t="str">
        <f>IF(AND('Dummy Table1'!D36&lt;&gt;"",'Dummy Table1'!F36&lt;&gt;""),IF('Dummy Table1'!D36&lt;'Dummy Table1'!F36,'Dummy Table1'!H36,""),"")</f>
        <v/>
      </c>
      <c r="BE26" s="96" t="str">
        <f>IF(AND('Dummy Table1'!D36&lt;&gt;"",'Dummy Table1'!F36&lt;&gt;""),IF('Dummy Table1'!D36='Dummy Table1'!F36,'Dummy Table1'!H36,""),"")</f>
        <v/>
      </c>
      <c r="BF26" s="96" t="str">
        <f>IF(AND('Dummy Table1'!D36&lt;&gt;"",'Dummy Table1'!F36&lt;&gt;""),IF('Dummy Table1'!D36&lt;'Dummy Table1'!F36,'Dummy Table1'!B36,""),"")</f>
        <v/>
      </c>
      <c r="BG26" s="96">
        <f>IF(AND('Dummy Table1'!D36&lt;&gt;"",'Dummy Table1'!F36&lt;&gt;""),'Dummy Table1'!F36,0)</f>
        <v>0</v>
      </c>
      <c r="BH26" s="96">
        <v>1</v>
      </c>
      <c r="BI26" s="96" t="str">
        <f t="shared" si="1"/>
        <v/>
      </c>
      <c r="BJ26" s="96" t="str">
        <f t="shared" si="2"/>
        <v/>
      </c>
      <c r="BK26" s="96" t="str">
        <f t="shared" si="3"/>
        <v/>
      </c>
      <c r="BL26" s="96" t="str">
        <f t="shared" si="4"/>
        <v/>
      </c>
      <c r="BM26" s="96" t="str">
        <f t="shared" si="5"/>
        <v/>
      </c>
      <c r="BN26" s="96" t="str">
        <f t="shared" si="6"/>
        <v/>
      </c>
      <c r="BO26" s="96">
        <v>24</v>
      </c>
      <c r="BP26" s="96" t="str">
        <f>'Dummy Table1'!B37</f>
        <v>South Africa</v>
      </c>
      <c r="BQ26" s="96" t="str">
        <f>IF(AND('Dummy Table1'!D37&lt;&gt;"",'Dummy Table1'!F37&lt;&gt;""),'Dummy Table1'!D37,"")</f>
        <v/>
      </c>
      <c r="BR26" s="96" t="str">
        <f>IF(AND('Dummy Table1'!F37&lt;&gt;"",'Dummy Table1'!D37&lt;&gt;""),'Dummy Table1'!F37,"")</f>
        <v/>
      </c>
      <c r="BS26" s="96" t="str">
        <f>'Dummy Table1'!H37</f>
        <v>Iraq</v>
      </c>
      <c r="BU26" s="108"/>
      <c r="BV26" s="109"/>
      <c r="BW26" s="105"/>
      <c r="BX26" s="110"/>
      <c r="BY26" s="106"/>
      <c r="BZ26" s="110"/>
      <c r="CA26" s="105"/>
      <c r="CB26" s="105"/>
      <c r="CM26" s="97"/>
      <c r="CS26" s="100"/>
      <c r="CW26" s="97"/>
      <c r="DJ26" s="97"/>
      <c r="EO26" s="108"/>
      <c r="EP26" s="109"/>
      <c r="EQ26" s="105"/>
      <c r="ER26" s="110"/>
      <c r="ES26" s="106"/>
      <c r="ET26" s="110"/>
      <c r="EU26" s="105"/>
      <c r="EV26" s="105"/>
      <c r="FG26" s="97"/>
      <c r="FM26" s="100"/>
      <c r="FQ26" s="97"/>
      <c r="GD26" s="97"/>
      <c r="HI26" s="108"/>
      <c r="HJ26" s="109"/>
      <c r="HK26" s="105"/>
      <c r="HL26" s="110"/>
      <c r="HM26" s="106"/>
      <c r="HN26" s="110"/>
      <c r="HO26" s="105"/>
      <c r="HP26" s="105"/>
      <c r="IA26" s="97"/>
      <c r="IG26" s="100"/>
      <c r="IK26" s="97"/>
      <c r="IX26" s="97"/>
      <c r="KC26" s="108"/>
      <c r="KD26" s="109"/>
      <c r="KE26" s="105"/>
      <c r="KF26" s="110"/>
      <c r="KG26" s="106"/>
      <c r="KH26" s="110"/>
      <c r="KI26" s="105"/>
      <c r="KJ26" s="105"/>
      <c r="KU26" s="97"/>
      <c r="LA26" s="100"/>
      <c r="LE26" s="97"/>
      <c r="LR26" s="97"/>
      <c r="MW26" s="108"/>
      <c r="MX26" s="109"/>
      <c r="MY26" s="105"/>
      <c r="MZ26" s="110"/>
      <c r="NA26" s="106"/>
      <c r="NB26" s="110"/>
      <c r="NC26" s="105"/>
      <c r="ND26" s="105"/>
      <c r="NO26" s="97"/>
      <c r="NU26" s="100"/>
      <c r="NY26" s="97"/>
      <c r="OL26" s="97"/>
      <c r="PQ26" s="108"/>
      <c r="PR26" s="109"/>
      <c r="PS26" s="105"/>
      <c r="PT26" s="110"/>
      <c r="PU26" s="106"/>
      <c r="PV26" s="110"/>
      <c r="PW26" s="105"/>
      <c r="PX26" s="105"/>
      <c r="QI26" s="97"/>
      <c r="QO26" s="100"/>
      <c r="QS26" s="97"/>
      <c r="RF26" s="97"/>
      <c r="SK26" s="108"/>
      <c r="SL26" s="109"/>
      <c r="SM26" s="105"/>
      <c r="SN26" s="110"/>
      <c r="SO26" s="106"/>
      <c r="SP26" s="110"/>
      <c r="SQ26" s="105"/>
      <c r="SR26" s="105"/>
      <c r="TC26" s="97"/>
      <c r="TI26" s="100"/>
      <c r="TM26" s="97"/>
      <c r="TZ26" s="97"/>
      <c r="VE26" s="108"/>
      <c r="VF26" s="109"/>
      <c r="VG26" s="105"/>
      <c r="VH26" s="110"/>
      <c r="VI26" s="106"/>
      <c r="VJ26" s="110"/>
      <c r="VK26" s="105"/>
      <c r="VL26" s="105"/>
      <c r="VW26" s="97"/>
      <c r="WC26" s="100"/>
      <c r="WG26" s="97"/>
      <c r="WT26" s="97"/>
      <c r="XY26" s="108"/>
      <c r="XZ26" s="109"/>
      <c r="YA26" s="105"/>
      <c r="YB26" s="110"/>
      <c r="YC26" s="106"/>
      <c r="YD26" s="110"/>
      <c r="YE26" s="105"/>
      <c r="YF26" s="105"/>
      <c r="YQ26" s="97"/>
      <c r="YW26" s="100"/>
      <c r="ZA26" s="97"/>
      <c r="ZN26" s="97"/>
      <c r="AAS26" s="108"/>
      <c r="AAT26" s="109"/>
      <c r="AAU26" s="105"/>
      <c r="AAV26" s="110"/>
      <c r="AAW26" s="106"/>
      <c r="AAX26" s="110"/>
      <c r="AAY26" s="105"/>
      <c r="AAZ26" s="105"/>
      <c r="ABK26" s="97"/>
      <c r="ABQ26" s="100"/>
      <c r="ABU26" s="97"/>
      <c r="ACH26" s="97"/>
      <c r="ADM26" s="108"/>
      <c r="ADN26" s="109"/>
      <c r="ADO26" s="105"/>
      <c r="ADP26" s="110"/>
      <c r="ADQ26" s="106"/>
      <c r="ADR26" s="110"/>
      <c r="ADS26" s="105"/>
      <c r="ADT26" s="105"/>
      <c r="AEE26" s="97"/>
      <c r="AEK26" s="100"/>
      <c r="AEO26" s="97"/>
      <c r="AFB26" s="97"/>
      <c r="AGG26" s="108"/>
      <c r="AGH26" s="109"/>
      <c r="AGI26" s="105"/>
      <c r="AGJ26" s="110"/>
      <c r="AGK26" s="106"/>
      <c r="AGL26" s="110"/>
      <c r="AGM26" s="105"/>
      <c r="AGN26" s="105"/>
      <c r="AGY26" s="97"/>
      <c r="AHE26" s="100"/>
      <c r="AHI26" s="97"/>
      <c r="AHV26" s="97"/>
      <c r="AJA26" s="108"/>
      <c r="AJB26" s="109"/>
      <c r="AJC26" s="105"/>
      <c r="AJD26" s="110"/>
      <c r="AJE26" s="106"/>
      <c r="AJF26" s="110"/>
      <c r="AJG26" s="105"/>
      <c r="AJH26" s="105"/>
      <c r="AJS26" s="97"/>
      <c r="AJY26" s="100"/>
      <c r="AKC26" s="97"/>
      <c r="AKP26" s="97"/>
      <c r="ALU26" s="108"/>
      <c r="ALV26" s="109"/>
      <c r="ALW26" s="105"/>
      <c r="ALX26" s="110"/>
      <c r="ALY26" s="106"/>
      <c r="ALZ26" s="110"/>
      <c r="AMA26" s="105"/>
      <c r="AMB26" s="105"/>
      <c r="AMM26" s="97"/>
      <c r="AMS26" s="100"/>
      <c r="AMW26" s="97"/>
      <c r="ANJ26" s="97"/>
      <c r="AOO26" s="108"/>
      <c r="AOP26" s="109"/>
      <c r="AOQ26" s="105"/>
      <c r="AOR26" s="110"/>
      <c r="AOS26" s="106"/>
      <c r="AOT26" s="110"/>
      <c r="AOU26" s="105"/>
      <c r="AOV26" s="105"/>
      <c r="APG26" s="97"/>
      <c r="APM26" s="100"/>
      <c r="APQ26" s="97"/>
      <c r="AQD26" s="97"/>
      <c r="ARI26" s="108"/>
      <c r="ARJ26" s="109"/>
      <c r="ARK26" s="105"/>
      <c r="ARL26" s="110"/>
      <c r="ARM26" s="106"/>
      <c r="ARN26" s="110"/>
      <c r="ARO26" s="105"/>
      <c r="ARP26" s="105"/>
      <c r="ASA26" s="97"/>
      <c r="ASG26" s="100"/>
      <c r="ASK26" s="97"/>
      <c r="ASX26" s="97"/>
      <c r="AUC26" s="108"/>
      <c r="AUD26" s="109"/>
      <c r="AUE26" s="105"/>
      <c r="AUF26" s="110"/>
      <c r="AUG26" s="106"/>
      <c r="AUH26" s="110"/>
      <c r="AUI26" s="105"/>
      <c r="AUJ26" s="105"/>
      <c r="AUU26" s="97"/>
      <c r="AVA26" s="100"/>
      <c r="AVE26" s="97"/>
      <c r="AVR26" s="97"/>
      <c r="AWW26" s="108"/>
      <c r="AWX26" s="109"/>
      <c r="AWY26" s="105"/>
      <c r="AWZ26" s="110"/>
      <c r="AXA26" s="106"/>
      <c r="AXB26" s="110"/>
      <c r="AXC26" s="105"/>
      <c r="AXD26" s="105"/>
      <c r="AXO26" s="97"/>
      <c r="AXU26" s="100"/>
      <c r="AXY26" s="97"/>
      <c r="AYL26" s="97"/>
      <c r="AZQ26" s="108"/>
      <c r="AZR26" s="109"/>
      <c r="AZS26" s="105"/>
      <c r="AZT26" s="110"/>
      <c r="AZU26" s="106"/>
      <c r="AZV26" s="110"/>
      <c r="AZW26" s="105"/>
      <c r="AZX26" s="105"/>
      <c r="BAI26" s="97"/>
      <c r="BAO26" s="100"/>
      <c r="BAS26" s="97"/>
      <c r="BBF26" s="97"/>
      <c r="BCK26" s="108"/>
      <c r="BCL26" s="109"/>
      <c r="BCM26" s="105"/>
      <c r="BCN26" s="110"/>
      <c r="BCO26" s="106"/>
      <c r="BCP26" s="110"/>
      <c r="BCQ26" s="105"/>
      <c r="BCR26" s="105"/>
      <c r="BDC26" s="97"/>
      <c r="BDI26" s="100"/>
      <c r="BDM26" s="97"/>
      <c r="BDZ26" s="97"/>
      <c r="BFE26" s="108"/>
      <c r="BFF26" s="109"/>
      <c r="BFG26" s="105"/>
      <c r="BFH26" s="110"/>
      <c r="BFI26" s="106"/>
      <c r="BFJ26" s="110"/>
      <c r="BFK26" s="105"/>
      <c r="BFL26" s="105"/>
      <c r="BFW26" s="97"/>
      <c r="BGC26" s="100"/>
      <c r="BGG26" s="97"/>
      <c r="BGT26" s="97"/>
      <c r="BHY26" s="108"/>
      <c r="BHZ26" s="109"/>
      <c r="BIA26" s="105"/>
      <c r="BIB26" s="110"/>
      <c r="BIC26" s="106"/>
      <c r="BID26" s="110"/>
      <c r="BIE26" s="105"/>
      <c r="BIF26" s="105"/>
      <c r="BIQ26" s="97"/>
      <c r="BIW26" s="100"/>
      <c r="BJA26" s="97"/>
      <c r="BJN26" s="97"/>
      <c r="BKS26" s="108"/>
      <c r="BKT26" s="109"/>
      <c r="BKU26" s="105"/>
      <c r="BKV26" s="110"/>
      <c r="BKW26" s="106"/>
      <c r="BKX26" s="110"/>
      <c r="BKY26" s="105"/>
      <c r="BKZ26" s="105"/>
      <c r="BLK26" s="97"/>
      <c r="BLQ26" s="100"/>
      <c r="BLU26" s="97"/>
      <c r="BMH26" s="97"/>
      <c r="BNM26" s="108"/>
      <c r="BNN26" s="109"/>
      <c r="BNO26" s="105"/>
      <c r="BNP26" s="110"/>
      <c r="BNQ26" s="106"/>
      <c r="BNR26" s="110"/>
      <c r="BNS26" s="105"/>
      <c r="BNT26" s="105"/>
      <c r="BOE26" s="97"/>
      <c r="BOK26" s="100"/>
      <c r="BOO26" s="97"/>
      <c r="BPB26" s="97"/>
      <c r="BQG26" s="108"/>
      <c r="BQH26" s="109"/>
      <c r="BQI26" s="105"/>
      <c r="BQJ26" s="110"/>
      <c r="BQK26" s="106"/>
      <c r="BQL26" s="110"/>
      <c r="BQM26" s="105"/>
      <c r="BQN26" s="105"/>
      <c r="BQY26" s="97"/>
      <c r="BRE26" s="100"/>
      <c r="BRI26" s="97"/>
      <c r="BRV26" s="97"/>
      <c r="BTA26" s="108"/>
      <c r="BTB26" s="109"/>
      <c r="BTC26" s="105"/>
      <c r="BTD26" s="110"/>
      <c r="BTE26" s="106"/>
      <c r="BTF26" s="110"/>
      <c r="BTG26" s="105"/>
      <c r="BTH26" s="105"/>
      <c r="BTS26" s="97"/>
      <c r="BTY26" s="100"/>
      <c r="BUC26" s="97"/>
      <c r="BUP26" s="97"/>
      <c r="BVU26" s="108"/>
      <c r="BVV26" s="109"/>
      <c r="BVW26" s="105"/>
      <c r="BVX26" s="110"/>
      <c r="BVY26" s="106"/>
      <c r="BVZ26" s="110"/>
      <c r="BWA26" s="105"/>
      <c r="BWB26" s="105"/>
      <c r="BWM26" s="97"/>
      <c r="BWS26" s="100"/>
      <c r="BWW26" s="97"/>
      <c r="BXJ26" s="97"/>
      <c r="BYO26" s="108"/>
      <c r="BYP26" s="109"/>
      <c r="BYQ26" s="105"/>
      <c r="BYR26" s="110"/>
      <c r="BYS26" s="106"/>
      <c r="BYT26" s="110"/>
      <c r="BYU26" s="105"/>
      <c r="BYV26" s="105"/>
      <c r="BZG26" s="97"/>
      <c r="BZM26" s="100"/>
      <c r="BZQ26" s="97"/>
      <c r="CAD26" s="97"/>
      <c r="CBI26" s="108"/>
      <c r="CBJ26" s="109"/>
      <c r="CBK26" s="105"/>
      <c r="CBL26" s="110"/>
      <c r="CBM26" s="106"/>
      <c r="CBN26" s="110"/>
      <c r="CBO26" s="105"/>
      <c r="CBP26" s="105"/>
      <c r="CCA26" s="97"/>
      <c r="CCG26" s="100"/>
      <c r="CCK26" s="97"/>
      <c r="CCX26" s="97"/>
      <c r="CEC26" s="108"/>
      <c r="CED26" s="109"/>
      <c r="CEE26" s="105"/>
      <c r="CEF26" s="110"/>
      <c r="CEG26" s="106"/>
      <c r="CEH26" s="110"/>
      <c r="CEI26" s="105"/>
      <c r="CEJ26" s="105"/>
      <c r="CEU26" s="97"/>
      <c r="CFA26" s="100"/>
      <c r="CFE26" s="97"/>
      <c r="CFR26" s="97"/>
      <c r="CGW26" s="108"/>
      <c r="CGX26" s="109"/>
      <c r="CGY26" s="105"/>
      <c r="CGZ26" s="110"/>
      <c r="CHA26" s="106"/>
      <c r="CHB26" s="110"/>
      <c r="CHC26" s="105"/>
      <c r="CHD26" s="105"/>
      <c r="CHO26" s="97"/>
      <c r="CHU26" s="100"/>
      <c r="CHY26" s="97"/>
      <c r="CIL26" s="97"/>
      <c r="CJQ26" s="108"/>
      <c r="CJR26" s="109"/>
      <c r="CJS26" s="105"/>
      <c r="CJT26" s="110"/>
      <c r="CJU26" s="106"/>
      <c r="CJV26" s="110"/>
      <c r="CJW26" s="105"/>
      <c r="CJX26" s="105"/>
      <c r="CKI26" s="97"/>
      <c r="CKO26" s="100"/>
      <c r="CKS26" s="97"/>
      <c r="CLF26" s="97"/>
      <c r="CMK26" s="108"/>
      <c r="CML26" s="109"/>
      <c r="CMM26" s="105"/>
      <c r="CMN26" s="110"/>
      <c r="CMO26" s="106"/>
      <c r="CMP26" s="110"/>
      <c r="CMQ26" s="105"/>
      <c r="CMR26" s="105"/>
      <c r="CNC26" s="97"/>
      <c r="CNI26" s="100"/>
      <c r="CNM26" s="97"/>
      <c r="CNZ26" s="97"/>
      <c r="CPE26" s="108"/>
      <c r="CPF26" s="109"/>
      <c r="CPG26" s="105"/>
      <c r="CPH26" s="110"/>
      <c r="CPI26" s="106"/>
      <c r="CPJ26" s="110"/>
      <c r="CPK26" s="105"/>
      <c r="CPL26" s="105"/>
      <c r="CPW26" s="97"/>
      <c r="CQC26" s="100"/>
      <c r="CQG26" s="97"/>
      <c r="CQT26" s="97"/>
      <c r="CRY26" s="108"/>
      <c r="CRZ26" s="109"/>
      <c r="CSA26" s="105"/>
      <c r="CSB26" s="110"/>
      <c r="CSC26" s="106"/>
      <c r="CSD26" s="110"/>
      <c r="CSE26" s="105"/>
      <c r="CSF26" s="105"/>
      <c r="CSQ26" s="97"/>
      <c r="CSW26" s="100"/>
      <c r="CTA26" s="97"/>
      <c r="CTN26" s="97"/>
      <c r="CUS26" s="108"/>
      <c r="CUT26" s="109"/>
      <c r="CUU26" s="105"/>
      <c r="CUV26" s="110"/>
      <c r="CUW26" s="106"/>
      <c r="CUX26" s="110"/>
      <c r="CUY26" s="105"/>
      <c r="CUZ26" s="105"/>
      <c r="CVK26" s="97"/>
      <c r="CVQ26" s="100"/>
      <c r="CVU26" s="97"/>
      <c r="CWH26" s="97"/>
      <c r="CXM26" s="108"/>
      <c r="CXN26" s="109"/>
      <c r="CXO26" s="105"/>
      <c r="CXP26" s="110"/>
      <c r="CXQ26" s="106"/>
      <c r="CXR26" s="110"/>
      <c r="CXS26" s="105"/>
      <c r="CXT26" s="105"/>
      <c r="CYE26" s="97"/>
      <c r="CYK26" s="100"/>
      <c r="CYO26" s="97"/>
      <c r="CZB26" s="97"/>
      <c r="DAG26" s="108"/>
      <c r="DAH26" s="109"/>
      <c r="DAI26" s="105"/>
      <c r="DAJ26" s="110"/>
      <c r="DAK26" s="106"/>
      <c r="DAL26" s="110"/>
      <c r="DAM26" s="105"/>
      <c r="DAN26" s="105"/>
      <c r="DAY26" s="97"/>
      <c r="DBE26" s="100"/>
      <c r="DBI26" s="97"/>
      <c r="DBV26" s="97"/>
      <c r="DDA26" s="108"/>
      <c r="DDB26" s="109"/>
      <c r="DDC26" s="105"/>
      <c r="DDD26" s="110"/>
      <c r="DDE26" s="106"/>
      <c r="DDF26" s="110"/>
      <c r="DDG26" s="105"/>
      <c r="DDH26" s="105"/>
      <c r="DDS26" s="97"/>
      <c r="DDY26" s="100"/>
      <c r="DEC26" s="97"/>
      <c r="DEP26" s="97"/>
      <c r="DFU26" s="108"/>
      <c r="DFV26" s="109"/>
      <c r="DFW26" s="105"/>
      <c r="DFX26" s="110"/>
      <c r="DFY26" s="106"/>
      <c r="DFZ26" s="110"/>
      <c r="DGA26" s="105"/>
      <c r="DGB26" s="105"/>
      <c r="DGM26" s="97"/>
      <c r="DGS26" s="100"/>
      <c r="DGW26" s="97"/>
      <c r="DHJ26" s="97"/>
      <c r="DIO26" s="108"/>
      <c r="DIP26" s="109"/>
      <c r="DIQ26" s="105"/>
      <c r="DIR26" s="110"/>
      <c r="DIS26" s="106"/>
      <c r="DIT26" s="110"/>
      <c r="DIU26" s="105"/>
      <c r="DIV26" s="105"/>
      <c r="DJG26" s="97"/>
      <c r="DJM26" s="100"/>
      <c r="DJQ26" s="97"/>
      <c r="DKD26" s="97"/>
      <c r="DLI26" s="108"/>
      <c r="DLJ26" s="109"/>
      <c r="DLK26" s="105"/>
      <c r="DLL26" s="110"/>
      <c r="DLM26" s="106"/>
      <c r="DLN26" s="110"/>
      <c r="DLO26" s="105"/>
      <c r="DLP26" s="105"/>
      <c r="DMA26" s="97"/>
      <c r="DMG26" s="100"/>
      <c r="DMK26" s="97"/>
      <c r="DMX26" s="97"/>
      <c r="DOC26" s="108"/>
      <c r="DOD26" s="109"/>
      <c r="DOE26" s="105"/>
      <c r="DOF26" s="110"/>
      <c r="DOG26" s="106"/>
      <c r="DOH26" s="110"/>
      <c r="DOI26" s="105"/>
      <c r="DOJ26" s="105"/>
      <c r="DOU26" s="97"/>
      <c r="DPA26" s="100"/>
      <c r="DPE26" s="97"/>
      <c r="DPR26" s="97"/>
      <c r="DQW26" s="108"/>
      <c r="DQX26" s="109"/>
      <c r="DQY26" s="105"/>
      <c r="DQZ26" s="110"/>
      <c r="DRA26" s="106"/>
      <c r="DRB26" s="110"/>
      <c r="DRC26" s="105"/>
      <c r="DRD26" s="105"/>
      <c r="DRO26" s="97"/>
      <c r="DRU26" s="100"/>
      <c r="DRY26" s="97"/>
      <c r="DSL26" s="97"/>
      <c r="DTQ26" s="108"/>
      <c r="DTR26" s="109"/>
      <c r="DTS26" s="105"/>
      <c r="DTT26" s="110"/>
      <c r="DTU26" s="106"/>
      <c r="DTV26" s="110"/>
      <c r="DTW26" s="105"/>
      <c r="DTX26" s="105"/>
      <c r="DUI26" s="97"/>
      <c r="DUO26" s="100"/>
      <c r="DUS26" s="97"/>
      <c r="DVF26" s="97"/>
      <c r="DWK26" s="108"/>
      <c r="DWL26" s="109"/>
      <c r="DWM26" s="105"/>
      <c r="DWN26" s="110"/>
      <c r="DWO26" s="106"/>
      <c r="DWP26" s="110"/>
      <c r="DWQ26" s="105"/>
      <c r="DWR26" s="105"/>
      <c r="DXC26" s="97"/>
      <c r="DXI26" s="100"/>
      <c r="DXM26" s="97"/>
      <c r="DXZ26" s="97"/>
      <c r="DZE26" s="108"/>
      <c r="DZF26" s="109"/>
      <c r="DZG26" s="105"/>
      <c r="DZH26" s="110"/>
      <c r="DZI26" s="106"/>
      <c r="DZJ26" s="110"/>
      <c r="DZK26" s="105"/>
      <c r="DZL26" s="105"/>
      <c r="DZW26" s="97"/>
      <c r="EAC26" s="100"/>
      <c r="EAG26" s="97"/>
      <c r="EAT26" s="97"/>
      <c r="EBY26" s="108"/>
      <c r="EBZ26" s="109"/>
      <c r="ECA26" s="105"/>
      <c r="ECB26" s="110"/>
      <c r="ECC26" s="106"/>
      <c r="ECD26" s="110"/>
      <c r="ECE26" s="105"/>
      <c r="ECF26" s="105"/>
      <c r="ECQ26" s="97"/>
      <c r="ECW26" s="100"/>
      <c r="EDA26" s="97"/>
      <c r="EDN26" s="97"/>
      <c r="EES26" s="108"/>
      <c r="EET26" s="109"/>
      <c r="EEU26" s="105"/>
      <c r="EEV26" s="110"/>
      <c r="EEW26" s="106"/>
      <c r="EEX26" s="110"/>
      <c r="EEY26" s="105"/>
      <c r="EEZ26" s="105"/>
      <c r="EFK26" s="97"/>
      <c r="EFQ26" s="100"/>
      <c r="EFU26" s="97"/>
      <c r="EGH26" s="97"/>
      <c r="EHM26" s="108"/>
      <c r="EHN26" s="109"/>
      <c r="EHO26" s="105"/>
      <c r="EHP26" s="110"/>
      <c r="EHQ26" s="106"/>
      <c r="EHR26" s="110"/>
      <c r="EHS26" s="105"/>
      <c r="EHT26" s="105"/>
      <c r="EIE26" s="97"/>
      <c r="EIK26" s="100"/>
      <c r="EIO26" s="97"/>
      <c r="EJB26" s="97"/>
      <c r="EKG26" s="108"/>
      <c r="EKH26" s="109"/>
      <c r="EKI26" s="105"/>
      <c r="EKJ26" s="110"/>
      <c r="EKK26" s="106"/>
      <c r="EKL26" s="110"/>
      <c r="EKM26" s="105"/>
      <c r="EKN26" s="105"/>
      <c r="EKY26" s="97"/>
      <c r="ELE26" s="100"/>
      <c r="ELI26" s="97"/>
      <c r="ELV26" s="97"/>
      <c r="ENA26" s="108"/>
      <c r="ENB26" s="109"/>
      <c r="ENC26" s="105"/>
      <c r="END26" s="110"/>
      <c r="ENE26" s="106"/>
      <c r="ENF26" s="110"/>
      <c r="ENG26" s="105"/>
      <c r="ENH26" s="105"/>
      <c r="ENS26" s="97"/>
      <c r="ENY26" s="100"/>
      <c r="EOC26" s="97"/>
      <c r="EOP26" s="97"/>
      <c r="EPU26" s="108"/>
      <c r="EPV26" s="109"/>
      <c r="EPW26" s="105"/>
      <c r="EPX26" s="110"/>
      <c r="EPY26" s="106"/>
      <c r="EPZ26" s="110"/>
      <c r="EQA26" s="105"/>
      <c r="EQB26" s="105"/>
      <c r="EQM26" s="97"/>
      <c r="EQS26" s="100"/>
      <c r="EQW26" s="97"/>
      <c r="ERJ26" s="97"/>
      <c r="ESO26" s="108"/>
      <c r="ESP26" s="109"/>
      <c r="ESQ26" s="105"/>
      <c r="ESR26" s="110"/>
      <c r="ESS26" s="106"/>
      <c r="EST26" s="110"/>
      <c r="ESU26" s="105"/>
      <c r="ESV26" s="105"/>
      <c r="ETG26" s="97"/>
      <c r="ETM26" s="100"/>
      <c r="ETQ26" s="97"/>
      <c r="EUD26" s="97"/>
      <c r="EVI26" s="108"/>
      <c r="EVJ26" s="109"/>
      <c r="EVK26" s="105"/>
      <c r="EVL26" s="110"/>
      <c r="EVM26" s="106"/>
      <c r="EVN26" s="110"/>
      <c r="EVO26" s="105"/>
      <c r="EVP26" s="105"/>
      <c r="EWA26" s="97"/>
      <c r="EWG26" s="100"/>
      <c r="EWK26" s="97"/>
      <c r="EWX26" s="97"/>
      <c r="EYC26" s="108"/>
      <c r="EYD26" s="109"/>
      <c r="EYE26" s="105"/>
      <c r="EYF26" s="110"/>
      <c r="EYG26" s="106"/>
      <c r="EYH26" s="110"/>
      <c r="EYI26" s="105"/>
      <c r="EYJ26" s="105"/>
      <c r="EYU26" s="97"/>
      <c r="EZA26" s="100"/>
      <c r="EZE26" s="97"/>
      <c r="EZR26" s="97"/>
      <c r="FAW26" s="108"/>
      <c r="FAX26" s="109"/>
      <c r="FAY26" s="105"/>
      <c r="FAZ26" s="110"/>
      <c r="FBA26" s="106"/>
      <c r="FBB26" s="110"/>
      <c r="FBC26" s="105"/>
      <c r="FBD26" s="105"/>
      <c r="FBO26" s="97"/>
      <c r="FBU26" s="100"/>
      <c r="FBY26" s="97"/>
      <c r="FCL26" s="97"/>
      <c r="FDQ26" s="108"/>
      <c r="FDR26" s="109"/>
      <c r="FDS26" s="105"/>
      <c r="FDT26" s="110"/>
      <c r="FDU26" s="106"/>
      <c r="FDV26" s="110"/>
      <c r="FDW26" s="105"/>
      <c r="FDX26" s="105"/>
      <c r="FEI26" s="97"/>
      <c r="FEO26" s="100"/>
      <c r="FES26" s="97"/>
      <c r="FFF26" s="97"/>
      <c r="FGK26" s="108"/>
      <c r="FGL26" s="109"/>
      <c r="FGM26" s="105"/>
      <c r="FGN26" s="110"/>
      <c r="FGO26" s="106"/>
      <c r="FGP26" s="110"/>
      <c r="FGQ26" s="105"/>
      <c r="FGR26" s="105"/>
      <c r="FHC26" s="97"/>
      <c r="FHI26" s="100"/>
      <c r="FHM26" s="97"/>
      <c r="FHZ26" s="97"/>
      <c r="FJE26" s="108"/>
      <c r="FJF26" s="109"/>
      <c r="FJG26" s="105"/>
      <c r="FJH26" s="110"/>
      <c r="FJI26" s="106"/>
      <c r="FJJ26" s="110"/>
      <c r="FJK26" s="105"/>
      <c r="FJL26" s="105"/>
      <c r="FJW26" s="97"/>
      <c r="FKC26" s="100"/>
      <c r="FKG26" s="97"/>
      <c r="FKT26" s="97"/>
      <c r="FLY26" s="108"/>
      <c r="FLZ26" s="109"/>
      <c r="FMA26" s="105"/>
      <c r="FMB26" s="110"/>
      <c r="FMC26" s="106"/>
      <c r="FMD26" s="110"/>
      <c r="FME26" s="105"/>
      <c r="FMF26" s="105"/>
      <c r="FMQ26" s="97"/>
      <c r="FMW26" s="100"/>
      <c r="FNA26" s="97"/>
      <c r="FNN26" s="97"/>
      <c r="FOS26" s="108"/>
      <c r="FOT26" s="109"/>
      <c r="FOU26" s="105"/>
      <c r="FOV26" s="110"/>
      <c r="FOW26" s="106"/>
      <c r="FOX26" s="110"/>
      <c r="FOY26" s="105"/>
      <c r="FOZ26" s="105"/>
      <c r="FPK26" s="97"/>
      <c r="FPQ26" s="100"/>
      <c r="FPU26" s="97"/>
      <c r="FQH26" s="97"/>
      <c r="FRM26" s="108"/>
      <c r="FRN26" s="109"/>
      <c r="FRO26" s="105"/>
      <c r="FRP26" s="110"/>
      <c r="FRQ26" s="106"/>
      <c r="FRR26" s="110"/>
      <c r="FRS26" s="105"/>
      <c r="FRT26" s="105"/>
      <c r="FSE26" s="97"/>
      <c r="FSK26" s="100"/>
      <c r="FSO26" s="97"/>
      <c r="FTB26" s="97"/>
      <c r="FUG26" s="108"/>
      <c r="FUH26" s="109"/>
      <c r="FUI26" s="105"/>
      <c r="FUJ26" s="110"/>
      <c r="FUK26" s="106"/>
      <c r="FUL26" s="110"/>
      <c r="FUM26" s="105"/>
      <c r="FUN26" s="105"/>
      <c r="FUY26" s="97"/>
      <c r="FVE26" s="100"/>
      <c r="FVI26" s="97"/>
      <c r="FVV26" s="97"/>
      <c r="FXA26" s="108"/>
      <c r="FXB26" s="109"/>
      <c r="FXC26" s="105"/>
      <c r="FXD26" s="110"/>
      <c r="FXE26" s="106"/>
      <c r="FXF26" s="110"/>
      <c r="FXG26" s="105"/>
      <c r="FXH26" s="105"/>
      <c r="FXS26" s="97"/>
      <c r="FXY26" s="100"/>
      <c r="FYC26" s="97"/>
      <c r="FYP26" s="97"/>
      <c r="FZU26" s="108"/>
      <c r="FZV26" s="109"/>
      <c r="FZW26" s="105"/>
      <c r="FZX26" s="110"/>
      <c r="FZY26" s="106"/>
      <c r="FZZ26" s="110"/>
      <c r="GAA26" s="105"/>
      <c r="GAB26" s="105"/>
      <c r="GAM26" s="97"/>
      <c r="GAS26" s="100"/>
      <c r="GAW26" s="97"/>
      <c r="GBJ26" s="97"/>
      <c r="GCO26" s="108"/>
      <c r="GCP26" s="109"/>
      <c r="GCQ26" s="105"/>
      <c r="GCR26" s="110"/>
      <c r="GCS26" s="106"/>
      <c r="GCT26" s="110"/>
      <c r="GCU26" s="105"/>
      <c r="GCV26" s="105"/>
      <c r="GDG26" s="97"/>
      <c r="GDM26" s="100"/>
      <c r="GDQ26" s="97"/>
      <c r="GED26" s="97"/>
      <c r="GFI26" s="108"/>
      <c r="GFJ26" s="109"/>
      <c r="GFK26" s="105"/>
      <c r="GFL26" s="110"/>
      <c r="GFM26" s="106"/>
      <c r="GFN26" s="110"/>
      <c r="GFO26" s="105"/>
      <c r="GFP26" s="105"/>
      <c r="GGA26" s="97"/>
      <c r="GGG26" s="100"/>
      <c r="GGK26" s="97"/>
      <c r="GGX26" s="97"/>
      <c r="GIC26" s="108"/>
      <c r="GID26" s="109"/>
      <c r="GIE26" s="105"/>
      <c r="GIF26" s="110"/>
      <c r="GIG26" s="106"/>
      <c r="GIH26" s="110"/>
      <c r="GII26" s="105"/>
      <c r="GIJ26" s="105"/>
      <c r="GIU26" s="97"/>
      <c r="GJA26" s="100"/>
      <c r="GJE26" s="97"/>
      <c r="GJR26" s="97"/>
      <c r="GKW26" s="108"/>
      <c r="GKX26" s="109"/>
      <c r="GKY26" s="105"/>
      <c r="GKZ26" s="110"/>
      <c r="GLA26" s="106"/>
      <c r="GLB26" s="110"/>
      <c r="GLC26" s="105"/>
      <c r="GLD26" s="105"/>
      <c r="GLO26" s="97"/>
      <c r="GLU26" s="100"/>
      <c r="GLY26" s="97"/>
      <c r="GML26" s="97"/>
      <c r="GNQ26" s="108"/>
      <c r="GNR26" s="109"/>
      <c r="GNS26" s="105"/>
      <c r="GNT26" s="110"/>
      <c r="GNU26" s="106"/>
      <c r="GNV26" s="110"/>
      <c r="GNW26" s="105"/>
      <c r="GNX26" s="105"/>
      <c r="GOI26" s="97"/>
      <c r="GOO26" s="100"/>
      <c r="GOS26" s="97"/>
      <c r="GPF26" s="97"/>
      <c r="GQK26" s="108"/>
      <c r="GQL26" s="109"/>
      <c r="GQM26" s="105"/>
      <c r="GQN26" s="110"/>
      <c r="GQO26" s="106"/>
      <c r="GQP26" s="110"/>
      <c r="GQQ26" s="105"/>
      <c r="GQR26" s="105"/>
      <c r="GRC26" s="97"/>
      <c r="GRI26" s="100"/>
      <c r="GRM26" s="97"/>
      <c r="GRZ26" s="97"/>
      <c r="GTE26" s="108"/>
      <c r="GTF26" s="109"/>
      <c r="GTG26" s="105"/>
      <c r="GTH26" s="110"/>
      <c r="GTI26" s="106"/>
      <c r="GTJ26" s="110"/>
      <c r="GTK26" s="105"/>
      <c r="GTL26" s="105"/>
      <c r="GTW26" s="97"/>
      <c r="GUC26" s="100"/>
      <c r="GUG26" s="97"/>
      <c r="GUT26" s="97"/>
      <c r="GVY26" s="108"/>
      <c r="GVZ26" s="109"/>
      <c r="GWA26" s="105"/>
      <c r="GWB26" s="110"/>
      <c r="GWC26" s="106"/>
      <c r="GWD26" s="110"/>
      <c r="GWE26" s="105"/>
      <c r="GWF26" s="105"/>
      <c r="GWQ26" s="97"/>
      <c r="GWW26" s="100"/>
      <c r="GXA26" s="97"/>
      <c r="GXN26" s="97"/>
      <c r="GYS26" s="108"/>
      <c r="GYT26" s="109"/>
      <c r="GYU26" s="105"/>
      <c r="GYV26" s="110"/>
      <c r="GYW26" s="106"/>
      <c r="GYX26" s="110"/>
      <c r="GYY26" s="105"/>
      <c r="GYZ26" s="105"/>
      <c r="GZK26" s="97"/>
      <c r="GZQ26" s="100"/>
      <c r="GZU26" s="97"/>
      <c r="HAH26" s="97"/>
      <c r="HBM26" s="108"/>
      <c r="HBN26" s="109"/>
      <c r="HBO26" s="105"/>
      <c r="HBP26" s="110"/>
      <c r="HBQ26" s="106"/>
      <c r="HBR26" s="110"/>
      <c r="HBS26" s="105"/>
      <c r="HBT26" s="105"/>
      <c r="HCE26" s="97"/>
      <c r="HCK26" s="100"/>
      <c r="HCO26" s="97"/>
      <c r="HDB26" s="97"/>
      <c r="HEG26" s="108"/>
      <c r="HEH26" s="109"/>
      <c r="HEI26" s="105"/>
      <c r="HEJ26" s="110"/>
      <c r="HEK26" s="106"/>
      <c r="HEL26" s="110"/>
      <c r="HEM26" s="105"/>
      <c r="HEN26" s="105"/>
      <c r="HEY26" s="97"/>
      <c r="HFE26" s="100"/>
      <c r="HFI26" s="97"/>
      <c r="HFV26" s="97"/>
      <c r="HHA26" s="108"/>
      <c r="HHB26" s="109"/>
      <c r="HHC26" s="105"/>
      <c r="HHD26" s="110"/>
      <c r="HHE26" s="106"/>
      <c r="HHF26" s="110"/>
      <c r="HHG26" s="105"/>
      <c r="HHH26" s="105"/>
      <c r="HHS26" s="97"/>
      <c r="HHY26" s="100"/>
      <c r="HIC26" s="97"/>
      <c r="HIP26" s="97"/>
      <c r="HJU26" s="108"/>
      <c r="HJV26" s="109"/>
      <c r="HJW26" s="105"/>
      <c r="HJX26" s="110"/>
      <c r="HJY26" s="106"/>
      <c r="HJZ26" s="110"/>
      <c r="HKA26" s="105"/>
      <c r="HKB26" s="105"/>
      <c r="HKM26" s="97"/>
      <c r="HKS26" s="100"/>
      <c r="HKW26" s="97"/>
      <c r="HLJ26" s="97"/>
      <c r="HMO26" s="108"/>
      <c r="HMP26" s="109"/>
      <c r="HMQ26" s="105"/>
      <c r="HMR26" s="110"/>
      <c r="HMS26" s="106"/>
      <c r="HMT26" s="110"/>
      <c r="HMU26" s="105"/>
      <c r="HMV26" s="105"/>
      <c r="HNG26" s="97"/>
      <c r="HNM26" s="100"/>
      <c r="HNQ26" s="97"/>
      <c r="HOD26" s="97"/>
      <c r="HPI26" s="108"/>
      <c r="HPJ26" s="109"/>
      <c r="HPK26" s="105"/>
      <c r="HPL26" s="110"/>
      <c r="HPM26" s="106"/>
      <c r="HPN26" s="110"/>
      <c r="HPO26" s="105"/>
      <c r="HPP26" s="105"/>
      <c r="HQA26" s="97"/>
      <c r="HQG26" s="100"/>
      <c r="HQK26" s="97"/>
      <c r="HQX26" s="97"/>
      <c r="HSC26" s="108"/>
      <c r="HSD26" s="109"/>
      <c r="HSE26" s="105"/>
      <c r="HSF26" s="110"/>
      <c r="HSG26" s="106"/>
      <c r="HSH26" s="110"/>
      <c r="HSI26" s="105"/>
      <c r="HSJ26" s="105"/>
      <c r="HSU26" s="97"/>
      <c r="HTA26" s="100"/>
      <c r="HTE26" s="97"/>
      <c r="HTR26" s="97"/>
      <c r="HUW26" s="108"/>
      <c r="HUX26" s="109"/>
      <c r="HUY26" s="105"/>
      <c r="HUZ26" s="110"/>
      <c r="HVA26" s="106"/>
      <c r="HVB26" s="110"/>
      <c r="HVC26" s="105"/>
      <c r="HVD26" s="105"/>
      <c r="HVO26" s="97"/>
      <c r="HVU26" s="100"/>
      <c r="HVY26" s="97"/>
      <c r="HWL26" s="97"/>
      <c r="HXQ26" s="108"/>
      <c r="HXR26" s="109"/>
      <c r="HXS26" s="105"/>
      <c r="HXT26" s="110"/>
      <c r="HXU26" s="106"/>
      <c r="HXV26" s="110"/>
      <c r="HXW26" s="105"/>
      <c r="HXX26" s="105"/>
      <c r="HYI26" s="97"/>
      <c r="HYO26" s="100"/>
      <c r="HYS26" s="97"/>
      <c r="HZF26" s="97"/>
      <c r="IAK26" s="108"/>
      <c r="IAL26" s="109"/>
      <c r="IAM26" s="105"/>
      <c r="IAN26" s="110"/>
      <c r="IAO26" s="106"/>
      <c r="IAP26" s="110"/>
      <c r="IAQ26" s="105"/>
      <c r="IAR26" s="105"/>
      <c r="IBC26" s="97"/>
      <c r="IBI26" s="100"/>
      <c r="IBM26" s="97"/>
      <c r="IBZ26" s="97"/>
      <c r="IDE26" s="108"/>
      <c r="IDF26" s="109"/>
      <c r="IDG26" s="105"/>
      <c r="IDH26" s="110"/>
      <c r="IDI26" s="106"/>
      <c r="IDJ26" s="110"/>
      <c r="IDK26" s="105"/>
      <c r="IDL26" s="105"/>
      <c r="IDW26" s="97"/>
      <c r="IEC26" s="100"/>
      <c r="IEG26" s="97"/>
      <c r="IET26" s="97"/>
      <c r="IFY26" s="108"/>
      <c r="IFZ26" s="109"/>
      <c r="IGA26" s="105"/>
      <c r="IGB26" s="110"/>
      <c r="IGC26" s="106"/>
      <c r="IGD26" s="110"/>
      <c r="IGE26" s="105"/>
      <c r="IGF26" s="105"/>
      <c r="IGQ26" s="97"/>
      <c r="IGW26" s="100"/>
      <c r="IHA26" s="97"/>
      <c r="IHN26" s="97"/>
      <c r="IIS26" s="108"/>
      <c r="IIT26" s="109"/>
      <c r="IIU26" s="105"/>
      <c r="IIV26" s="110"/>
      <c r="IIW26" s="106"/>
      <c r="IIX26" s="110"/>
      <c r="IIY26" s="105"/>
      <c r="IIZ26" s="105"/>
      <c r="IJK26" s="97"/>
      <c r="IJQ26" s="100"/>
      <c r="IJU26" s="97"/>
      <c r="IKH26" s="97"/>
      <c r="ILM26" s="108"/>
      <c r="ILN26" s="109"/>
      <c r="ILO26" s="105"/>
      <c r="ILP26" s="110"/>
      <c r="ILQ26" s="106"/>
      <c r="ILR26" s="110"/>
      <c r="ILS26" s="105"/>
      <c r="ILT26" s="105"/>
      <c r="IME26" s="97"/>
      <c r="IMK26" s="100"/>
      <c r="IMO26" s="97"/>
      <c r="INB26" s="97"/>
      <c r="IOG26" s="108"/>
      <c r="IOH26" s="109"/>
      <c r="IOI26" s="105"/>
      <c r="IOJ26" s="110"/>
      <c r="IOK26" s="106"/>
      <c r="IOL26" s="110"/>
      <c r="IOM26" s="105"/>
      <c r="ION26" s="105"/>
      <c r="IOY26" s="97"/>
      <c r="IPE26" s="100"/>
      <c r="IPI26" s="97"/>
      <c r="IPV26" s="97"/>
      <c r="IRA26" s="108"/>
      <c r="IRB26" s="109"/>
      <c r="IRC26" s="105"/>
      <c r="IRD26" s="110"/>
      <c r="IRE26" s="106"/>
      <c r="IRF26" s="110"/>
      <c r="IRG26" s="105"/>
      <c r="IRH26" s="105"/>
      <c r="IRS26" s="97"/>
      <c r="IRY26" s="100"/>
      <c r="ISC26" s="97"/>
      <c r="ISP26" s="97"/>
      <c r="ITU26" s="108"/>
      <c r="ITV26" s="109"/>
      <c r="ITW26" s="105"/>
      <c r="ITX26" s="110"/>
      <c r="ITY26" s="106"/>
      <c r="ITZ26" s="110"/>
      <c r="IUA26" s="105"/>
      <c r="IUB26" s="105"/>
      <c r="IUM26" s="97"/>
      <c r="IUS26" s="100"/>
      <c r="IUW26" s="97"/>
      <c r="IVJ26" s="97"/>
      <c r="IWO26" s="108"/>
      <c r="IWP26" s="109"/>
      <c r="IWQ26" s="105"/>
      <c r="IWR26" s="110"/>
      <c r="IWS26" s="106"/>
      <c r="IWT26" s="110"/>
      <c r="IWU26" s="105"/>
      <c r="IWV26" s="105"/>
      <c r="IXG26" s="97"/>
      <c r="IXM26" s="100"/>
      <c r="IXQ26" s="97"/>
      <c r="IYD26" s="97"/>
      <c r="IZI26" s="108"/>
      <c r="IZJ26" s="109"/>
      <c r="IZK26" s="105"/>
      <c r="IZL26" s="110"/>
      <c r="IZM26" s="106"/>
      <c r="IZN26" s="110"/>
      <c r="IZO26" s="105"/>
      <c r="IZP26" s="105"/>
      <c r="JAA26" s="97"/>
      <c r="JAG26" s="100"/>
      <c r="JAK26" s="97"/>
      <c r="JAX26" s="97"/>
      <c r="JCC26" s="108"/>
      <c r="JCD26" s="109"/>
      <c r="JCE26" s="105"/>
      <c r="JCF26" s="110"/>
      <c r="JCG26" s="106"/>
      <c r="JCH26" s="110"/>
      <c r="JCI26" s="105"/>
      <c r="JCJ26" s="105"/>
      <c r="JCU26" s="97"/>
      <c r="JDA26" s="100"/>
      <c r="JDE26" s="97"/>
      <c r="JDR26" s="97"/>
      <c r="JEW26" s="108"/>
      <c r="JEX26" s="109"/>
      <c r="JEY26" s="105"/>
      <c r="JEZ26" s="110"/>
      <c r="JFA26" s="106"/>
      <c r="JFB26" s="110"/>
      <c r="JFC26" s="105"/>
      <c r="JFD26" s="105"/>
      <c r="JFO26" s="97"/>
      <c r="JFU26" s="100"/>
      <c r="JFY26" s="97"/>
      <c r="JGL26" s="97"/>
      <c r="JHQ26" s="108"/>
      <c r="JHR26" s="109"/>
      <c r="JHS26" s="105"/>
      <c r="JHT26" s="110"/>
      <c r="JHU26" s="106"/>
      <c r="JHV26" s="110"/>
      <c r="JHW26" s="105"/>
      <c r="JHX26" s="105"/>
      <c r="JII26" s="97"/>
      <c r="JIO26" s="100"/>
      <c r="JIS26" s="97"/>
      <c r="JJF26" s="97"/>
      <c r="JKK26" s="108"/>
      <c r="JKL26" s="109"/>
      <c r="JKM26" s="105"/>
      <c r="JKN26" s="110"/>
      <c r="JKO26" s="106"/>
      <c r="JKP26" s="110"/>
      <c r="JKQ26" s="105"/>
      <c r="JKR26" s="105"/>
      <c r="JLC26" s="97"/>
      <c r="JLI26" s="100"/>
      <c r="JLM26" s="97"/>
      <c r="JLZ26" s="97"/>
      <c r="JNE26" s="108"/>
      <c r="JNF26" s="109"/>
      <c r="JNG26" s="105"/>
      <c r="JNH26" s="110"/>
      <c r="JNI26" s="106"/>
      <c r="JNJ26" s="110"/>
      <c r="JNK26" s="105"/>
      <c r="JNL26" s="105"/>
      <c r="JNW26" s="97"/>
      <c r="JOC26" s="100"/>
      <c r="JOG26" s="97"/>
      <c r="JOT26" s="97"/>
      <c r="JPY26" s="108"/>
      <c r="JPZ26" s="109"/>
      <c r="JQA26" s="105"/>
      <c r="JQB26" s="110"/>
      <c r="JQC26" s="106"/>
      <c r="JQD26" s="110"/>
      <c r="JQE26" s="105"/>
      <c r="JQF26" s="105"/>
      <c r="JQQ26" s="97"/>
      <c r="JQW26" s="100"/>
      <c r="JRA26" s="97"/>
      <c r="JRN26" s="97"/>
      <c r="JSS26" s="108"/>
      <c r="JST26" s="109" t="str">
        <f t="shared" si="112"/>
        <v>Argentina</v>
      </c>
      <c r="JSU26" s="105"/>
      <c r="JSV26" s="110">
        <f>'All Players'!J22</f>
        <v>0</v>
      </c>
      <c r="JSW26" s="106" t="s">
        <v>2</v>
      </c>
      <c r="JSX26" s="110">
        <f>'All Players'!L22</f>
        <v>0</v>
      </c>
      <c r="JSY26" s="105"/>
      <c r="JSZ26" s="109" t="str">
        <f t="shared" si="113"/>
        <v>Algeria</v>
      </c>
      <c r="JTC26" s="96">
        <f t="shared" si="165"/>
        <v>4</v>
      </c>
      <c r="JTD26" s="96" t="str">
        <f>'Dummy Table1'!JSZ20</f>
        <v>Germany</v>
      </c>
      <c r="JTE26" s="96">
        <f t="shared" si="166"/>
        <v>0</v>
      </c>
      <c r="JTF26" s="96">
        <f t="shared" si="167"/>
        <v>3</v>
      </c>
      <c r="JTG26" s="96">
        <f t="shared" si="168"/>
        <v>0</v>
      </c>
      <c r="JTH26" s="96">
        <f t="shared" si="169"/>
        <v>0</v>
      </c>
      <c r="JTI26" s="96">
        <f t="shared" si="170"/>
        <v>0</v>
      </c>
      <c r="JTJ26" s="96">
        <f t="shared" si="171"/>
        <v>100</v>
      </c>
      <c r="JTK26" s="97">
        <f t="shared" si="172"/>
        <v>3</v>
      </c>
      <c r="JTL26" s="96">
        <v>24</v>
      </c>
      <c r="JTM26" s="96">
        <f t="shared" si="173"/>
        <v>1</v>
      </c>
      <c r="JTN26" s="96">
        <f t="shared" si="174"/>
        <v>0</v>
      </c>
      <c r="JTO26" s="96">
        <f t="shared" si="175"/>
        <v>0</v>
      </c>
      <c r="JTP26" s="96">
        <f t="shared" si="176"/>
        <v>3</v>
      </c>
      <c r="JTQ26" s="100">
        <f t="shared" ref="JTQ26" si="202">IF(SUM(JUI25:JUK28)=0,IF(COUNTIF(JUL25:JUL28,0)&gt;1,2,JUL26+1),IF(AND(JTZ25=1,JTZ26=3,JUA25&lt;&gt;0,JUA26&lt;&gt;0,JUA27=0,JUA28=0),2,IF(AND(JTZ25=2,JTZ26=2,JUA25&lt;&gt;0,JUA26&lt;&gt;0,JUA27=0,JUA28=0),1,IF(AND(JTZ26=4,JUK26=2),3,JTZ26))))</f>
        <v>2</v>
      </c>
      <c r="JTR26" s="96" t="str">
        <f t="shared" ref="JTR26" si="203">VLOOKUP(2,JTC$25:JTD$28,2,FALSE)</f>
        <v>Japan</v>
      </c>
      <c r="JTS26" s="96">
        <f t="shared" si="179"/>
        <v>0</v>
      </c>
      <c r="JTT26" s="96">
        <f t="shared" si="180"/>
        <v>100</v>
      </c>
      <c r="JTU26" s="97">
        <f t="shared" si="181"/>
        <v>3</v>
      </c>
      <c r="JTV26" s="96">
        <f t="shared" si="182"/>
        <v>2</v>
      </c>
      <c r="JTW26" s="96">
        <f t="shared" si="183"/>
        <v>0</v>
      </c>
      <c r="JTX26" s="96">
        <f t="shared" si="184"/>
        <v>0</v>
      </c>
      <c r="JTY26" s="96">
        <f t="shared" si="185"/>
        <v>9</v>
      </c>
      <c r="JTZ26" s="96">
        <f t="shared" si="186"/>
        <v>2</v>
      </c>
      <c r="JUA26" s="96" t="str">
        <f t="shared" ref="JUA26" si="204">IF(OR(AND(JTU25=JTU26,JTT25=JTT26,JTS25=JTS26),AND(JTU27=JTU26,JTT27=JTT26,JTS27=JTS26)),JTR26,0)</f>
        <v>Japan</v>
      </c>
      <c r="JUB26" s="96">
        <f t="shared" si="188"/>
        <v>0</v>
      </c>
      <c r="JUC26" s="96">
        <f t="shared" si="189"/>
        <v>3</v>
      </c>
      <c r="JUD26" s="96">
        <f t="shared" si="190"/>
        <v>0</v>
      </c>
      <c r="JUE26" s="96">
        <f t="shared" si="191"/>
        <v>0</v>
      </c>
      <c r="JUF26" s="96">
        <f t="shared" si="192"/>
        <v>0</v>
      </c>
      <c r="JUG26" s="96">
        <f t="shared" si="193"/>
        <v>100</v>
      </c>
      <c r="JUH26" s="97">
        <f t="shared" si="194"/>
        <v>3</v>
      </c>
      <c r="JUI26" s="96">
        <f t="shared" si="195"/>
        <v>0</v>
      </c>
      <c r="JUJ26" s="96">
        <f t="shared" si="196"/>
        <v>0</v>
      </c>
      <c r="JUK26" s="96">
        <f t="shared" si="197"/>
        <v>0</v>
      </c>
      <c r="JUL26" s="96">
        <f t="shared" si="198"/>
        <v>0</v>
      </c>
      <c r="JUM26" s="96">
        <v>0</v>
      </c>
      <c r="JUN26" s="96">
        <f t="shared" ref="JUN26:JUN27" si="205">IF(JUA26&lt;&gt;0,IF(OR(SUM(JUI26:JUK26)=SUM(JUI25:JUK25),SUM(JUI26:JUK26)=SUM(JUI27:JUK27)),1,0),0)</f>
        <v>1</v>
      </c>
      <c r="JUO26" s="96">
        <f t="shared" ref="JUO26:JUO28" si="206">IF(JUP26&lt;&gt;0,JUO25+1,JUO25)</f>
        <v>2</v>
      </c>
      <c r="JUP26" s="96" t="str">
        <f t="shared" si="201"/>
        <v>Japan</v>
      </c>
      <c r="JUQ26" s="96">
        <v>23</v>
      </c>
      <c r="JUR26" s="96" t="str">
        <f>IF(AND('Dummy Table1'!JSV36&lt;&gt;"",'Dummy Table1'!JSX36&lt;&gt;""),IF('Dummy Table1'!JSV36&gt;'Dummy Table1'!JSX36,'Dummy Table1'!JST36,""),"")</f>
        <v/>
      </c>
      <c r="JUS26" s="96" t="str">
        <f>IF(AND('Dummy Table1'!JSV36&lt;&gt;"",'Dummy Table1'!JSX36&lt;&gt;""),IF('Dummy Table1'!JSV36='Dummy Table1'!JSX36,'Dummy Table1'!JST36,""),"")</f>
        <v>Denmark</v>
      </c>
      <c r="JUT26" s="96" t="str">
        <f>IF(AND('Dummy Table1'!JSV36&lt;&gt;"",'Dummy Table1'!JSX36&lt;&gt;""),IF('Dummy Table1'!JSV36&gt;'Dummy Table1'!JSX36,'Dummy Table1'!JSZ36,""),"")</f>
        <v/>
      </c>
      <c r="JUU26" s="96">
        <f>IF(AND('Dummy Table1'!JSV36&lt;&gt;"",'Dummy Table1'!JSX36&lt;&gt;""),'Dummy Table1'!JSV36,0)</f>
        <v>0</v>
      </c>
      <c r="JUV26" s="96" t="str">
        <f>IF(AND('Dummy Table1'!JSV36&lt;&gt;"",'Dummy Table1'!JSX36&lt;&gt;""),IF('Dummy Table1'!JSV36&lt;'Dummy Table1'!JSX36,'Dummy Table1'!JSZ36,""),"")</f>
        <v/>
      </c>
      <c r="JUW26" s="96" t="str">
        <f>IF(AND('Dummy Table1'!JSV36&lt;&gt;"",'Dummy Table1'!JSX36&lt;&gt;""),IF('Dummy Table1'!JSV36='Dummy Table1'!JSX36,'Dummy Table1'!JSZ36,""),"")</f>
        <v>Brazil</v>
      </c>
      <c r="JUX26" s="96" t="str">
        <f>IF(AND('Dummy Table1'!JSV36&lt;&gt;"",'Dummy Table1'!JSX36&lt;&gt;""),IF('Dummy Table1'!JSV36&lt;'Dummy Table1'!JSX36,'Dummy Table1'!JST36,""),"")</f>
        <v/>
      </c>
      <c r="JUY26" s="96">
        <f>IF(AND('Dummy Table1'!JSV36&lt;&gt;"",'Dummy Table1'!JSX36&lt;&gt;""),'Dummy Table1'!JSX36,0)</f>
        <v>0</v>
      </c>
      <c r="JUZ26" s="96">
        <v>1</v>
      </c>
      <c r="JVA26" s="96" t="str">
        <f t="shared" si="43"/>
        <v/>
      </c>
      <c r="JVB26" s="96" t="str">
        <f t="shared" si="44"/>
        <v>Denmark</v>
      </c>
      <c r="JVC26" s="96" t="str">
        <f t="shared" si="45"/>
        <v/>
      </c>
      <c r="JVD26" s="96" t="str">
        <f t="shared" si="46"/>
        <v/>
      </c>
      <c r="JVE26" s="96" t="str">
        <f t="shared" si="47"/>
        <v>Brazil</v>
      </c>
      <c r="JVF26" s="96" t="str">
        <f t="shared" si="48"/>
        <v/>
      </c>
      <c r="JVG26" s="96">
        <v>24</v>
      </c>
      <c r="JVH26" s="96" t="str">
        <f>'Dummy Table1'!JST37</f>
        <v>South Africa</v>
      </c>
      <c r="JVI26" s="96">
        <f>IF(AND('Dummy Table1'!JSV37&lt;&gt;"",'Dummy Table1'!JSX37&lt;&gt;""),'Dummy Table1'!JSV37,"")</f>
        <v>0</v>
      </c>
      <c r="JVJ26" s="96">
        <f>IF(AND('Dummy Table1'!JSX37&lt;&gt;"",'Dummy Table1'!JSV37&lt;&gt;""),'Dummy Table1'!JSX37,"")</f>
        <v>0</v>
      </c>
      <c r="JVK26" s="96" t="str">
        <f>'Dummy Table1'!JSZ37</f>
        <v>Iraq</v>
      </c>
    </row>
    <row r="27" spans="1:1016 1027:2045 2058:3066 3097:4074 4105:5120 5131:6139 6145:7157 7170:7343" x14ac:dyDescent="0.2">
      <c r="A27" s="108"/>
      <c r="B27" s="109" t="str">
        <f>'All Players'!H23</f>
        <v>Denmark</v>
      </c>
      <c r="C27" s="105"/>
      <c r="D27" s="110" t="str">
        <f>IF('All Players'!W23&lt;&gt;"",'All Players'!W23,"")</f>
        <v/>
      </c>
      <c r="E27" s="106" t="s">
        <v>2</v>
      </c>
      <c r="F27" s="110" t="str">
        <f>IF('All Players'!Y23&lt;&gt;"",'All Players'!Y23,"")</f>
        <v/>
      </c>
      <c r="G27" s="105"/>
      <c r="H27" s="105" t="str">
        <f>'All Players'!N23</f>
        <v>South Africa</v>
      </c>
      <c r="K27" s="96">
        <f>U27+V27+W27+X27</f>
        <v>3</v>
      </c>
      <c r="L27" s="96" t="str">
        <f>'Dummy Table1'!B21</f>
        <v>Nigeria</v>
      </c>
      <c r="M27" s="96">
        <f>SUMIF(AZ$4:AZ$60,L27,BH$4:BH$60)+SUMIF(BD$4:BD$60,L27,BH$4:BH$60)</f>
        <v>0</v>
      </c>
      <c r="N27" s="96">
        <f>SUMIF(BA$4:BA$60,L27,BH$4:BH$60)+SUMIF(BE$4:BE$60,L27,BH$4:BH$60)</f>
        <v>0</v>
      </c>
      <c r="O27" s="96">
        <f>SUMIF(BB$4:BB$60,L27,BH$4:BH$60)+SUMIF(BF$4:BF$60,L27,BH$4:BH$60)</f>
        <v>0</v>
      </c>
      <c r="P27" s="96">
        <f>SUMIF($BP$3:$BP$60,L27,$BQ$3:$BQ$60)+SUMIF($BS$3:$BS$60,L27,$BR$3:$BR$60)</f>
        <v>0</v>
      </c>
      <c r="Q27" s="96">
        <f>SUMIF($BS$3:$BS$60,L27,$BQ$3:$BQ$60)+SUMIF($BP$3:$BP$60,L27,$BR$3:$BR$60)</f>
        <v>0</v>
      </c>
      <c r="R27" s="96">
        <f>P27-Q27+100</f>
        <v>100</v>
      </c>
      <c r="S27" s="97">
        <f>M27*3+N27</f>
        <v>0</v>
      </c>
      <c r="T27" s="96">
        <v>10</v>
      </c>
      <c r="U27" s="96">
        <f>RANK(S27,S$25:S$28)</f>
        <v>1</v>
      </c>
      <c r="V27" s="96">
        <f>SUMPRODUCT((S$25:S$28=S27)*(R$25:R$28&gt;R27))</f>
        <v>0</v>
      </c>
      <c r="W27" s="96">
        <f>SUMPRODUCT((S$25:S$28=S27)*(R$25:R$28=R27)*(P$25:P$28&gt;P27))</f>
        <v>0</v>
      </c>
      <c r="X27" s="96">
        <f>SUMPRODUCT((S$25:S$28=S27)*(R$25:R$28=R27)*(P$25:P$28=P27)*(T$25:T$28&lt;T27))</f>
        <v>2</v>
      </c>
      <c r="Y27" s="100">
        <f>IF(SUM(AQ25:AS28)=0,IF(COUNTIF(AT25:AT28,0)&gt;1,3,AT27+1),IF(AND(AH26=3,AH27=3,AI25=0,AI26&lt;&gt;0,AI27&lt;&gt;0),2,IF(OR(AH27=5,AH27=4),3,IF(AH27=6,4,IF(AND(AH26=4,AH25=1,AI27&lt;&gt;""),2,IF(AND(AS27=0,AS26=1,AS25=1,AI27&lt;&gt;""),1,AH27))))))</f>
        <v>3</v>
      </c>
      <c r="Z27" s="96" t="str">
        <f>VLOOKUP(3,K$25:L$28,2,FALSE)</f>
        <v>Nigeria</v>
      </c>
      <c r="AA27" s="96">
        <f>SUMIF(L$4:L$60,Z27,P$4:P$60)</f>
        <v>0</v>
      </c>
      <c r="AB27" s="96">
        <f>SUMIF(L$4:L$60,Z27,R$4:R$60)</f>
        <v>100</v>
      </c>
      <c r="AC27" s="97">
        <f>SUMIF($L$4:$L$60,$Z27,S$4:S$60)</f>
        <v>0</v>
      </c>
      <c r="AD27" s="96">
        <f>SUMIF($L$4:$L$60,$Z27,K$4:K$60)</f>
        <v>3</v>
      </c>
      <c r="AE27" s="96">
        <f t="shared" si="164"/>
        <v>0</v>
      </c>
      <c r="AF27" s="96">
        <f t="shared" si="164"/>
        <v>0</v>
      </c>
      <c r="AG27" s="96">
        <f>SUMIF($L$4:$L$60,$Z27,T$4:T$60)</f>
        <v>10</v>
      </c>
      <c r="AH27" s="96">
        <f>IF(AI27=0,AD27,AD27+AQ27+AR27+AS27)</f>
        <v>3</v>
      </c>
      <c r="AI27" s="96" t="str">
        <f>IF(OR(AND(AC26=AC27,AB26=AB27,AA26=AA27),AND(AC28=AC27,AC27=AC26,AB28=AB27,AB27=AB26,AA28=AA27,AA27=AA26)),Z27,0)</f>
        <v>Nigeria</v>
      </c>
      <c r="AJ27" s="96">
        <f>SUMIF($BI$4:$BI$60,$AI27,$BH$4:$BH$60)+SUMIF($BL$4:$BL$60,$AI27,$BH$4:$BH$60)</f>
        <v>0</v>
      </c>
      <c r="AK27" s="96">
        <f>SUMIF($BJ$4:$BJ$60,$AI27,$BH$4:$BH$60)+SUMIF($BM$4:$BM$60,$AI27,$BH$4:$BH$60)</f>
        <v>0</v>
      </c>
      <c r="AL27" s="96">
        <f>SUMIF($BK$4:$BK$60,$AI27,$BH$4:$BH$60)+SUMIF($BN$4:$BN$60,$AI27,$BH$4:$BH$60)</f>
        <v>0</v>
      </c>
      <c r="AM27" s="96">
        <f>SUMIF(BI$4:BI$60,AI27,BC$4:BC$60)+SUMIF(BL$4:BL$60,AI27,BG$4:BG$60)+SUMIF(BJ$4:BJ$60,AI27,BC$4:BC$60)+SUMIF(BM$4:BM$60,AI27,BG$4:BG$60)</f>
        <v>0</v>
      </c>
      <c r="AN27" s="96">
        <f>SUMIF(BK$4:BK$60,AI27,BC$4:BC$60)+SUMIF(BN$4:BN$60,AI27,BG$4:BG$60)+SUMIF(BJ$4:BJ$60,AI27,BC$4:BC$60)+SUMIF(BM$4:BM$60,AI27,BG$4:BG$60)</f>
        <v>0</v>
      </c>
      <c r="AO27" s="96">
        <f>AM27-AN27+100</f>
        <v>100</v>
      </c>
      <c r="AP27" s="97">
        <f>IF(AI27&lt;&gt;0,AJ27*3+AK27,"")</f>
        <v>0</v>
      </c>
      <c r="AQ27" s="96">
        <f>IF(AI27&lt;&gt;0,RANK(AP27,AP$25:AP$28)-1,5)</f>
        <v>0</v>
      </c>
      <c r="AR27" s="96">
        <f>IF(AI27&lt;&gt;0,SUMPRODUCT((AP$25:AP$28=AP27)*(AO$25:AO$28&gt;AO27)),5)</f>
        <v>0</v>
      </c>
      <c r="AS27" s="96">
        <f>IF(AI27&lt;&gt;0,SUMPRODUCT((AP$25:AP$28=AP27)*(AO$25:AO$28=AO27)*(AM$25:AM$28&gt;AM27)),5)</f>
        <v>0</v>
      </c>
      <c r="AT27" s="96">
        <f>IF(AI27&lt;&gt;0,SUMPRODUCT(($AP25:$AP28=AP27)*($AO25:$AO28=AO27)*($AM25:$AM28=AM27)*($AU25:$AU28&lt;AU27)),5)</f>
        <v>0</v>
      </c>
      <c r="AU27" s="96">
        <v>0</v>
      </c>
      <c r="AV27" s="96">
        <f>IF(AI27&lt;&gt;0,IF(OR(SUM(AQ27:AS27)=SUM(AQ26:AS26),SUM(AQ27:AS27)=SUM(AQ28:AS28)),1,0),0)</f>
        <v>1</v>
      </c>
      <c r="AW27" s="96">
        <f>IF(AX27&lt;&gt;0,AW26+1,AW26)</f>
        <v>3</v>
      </c>
      <c r="AX27" s="96" t="str">
        <f>IF(AV27=1,AI27,0)</f>
        <v>Nigeria</v>
      </c>
      <c r="AY27" s="96">
        <v>24</v>
      </c>
      <c r="AZ27" s="96" t="str">
        <f>IF(AND('Dummy Table1'!D37&lt;&gt;"",'Dummy Table1'!F37&lt;&gt;""),IF('Dummy Table1'!D37&gt;'Dummy Table1'!F37,'Dummy Table1'!B37,""),"")</f>
        <v/>
      </c>
      <c r="BA27" s="96" t="str">
        <f>IF(AND('Dummy Table1'!D37&lt;&gt;"",'Dummy Table1'!F37&lt;&gt;""),IF('Dummy Table1'!D37='Dummy Table1'!F37,'Dummy Table1'!B37,""),"")</f>
        <v/>
      </c>
      <c r="BB27" s="96" t="str">
        <f>IF(AND('Dummy Table1'!D37&lt;&gt;"",'Dummy Table1'!F37&lt;&gt;""),IF('Dummy Table1'!D37&gt;'Dummy Table1'!F37,'Dummy Table1'!H37,""),"")</f>
        <v/>
      </c>
      <c r="BC27" s="96">
        <f>IF(AND('Dummy Table1'!D37&lt;&gt;"",'Dummy Table1'!F37&lt;&gt;""),'Dummy Table1'!D37,0)</f>
        <v>0</v>
      </c>
      <c r="BD27" s="96" t="str">
        <f>IF(AND('Dummy Table1'!D37&lt;&gt;"",'Dummy Table1'!F37&lt;&gt;""),IF('Dummy Table1'!D37&lt;'Dummy Table1'!F37,'Dummy Table1'!H37,""),"")</f>
        <v/>
      </c>
      <c r="BE27" s="96" t="str">
        <f>IF(AND('Dummy Table1'!D37&lt;&gt;"",'Dummy Table1'!F37&lt;&gt;""),IF('Dummy Table1'!D37='Dummy Table1'!F37,'Dummy Table1'!H37,""),"")</f>
        <v/>
      </c>
      <c r="BF27" s="96" t="str">
        <f>IF(AND('Dummy Table1'!D37&lt;&gt;"",'Dummy Table1'!F37&lt;&gt;""),IF('Dummy Table1'!D37&lt;'Dummy Table1'!F37,'Dummy Table1'!B37,""),"")</f>
        <v/>
      </c>
      <c r="BG27" s="96">
        <f>IF(AND('Dummy Table1'!D37&lt;&gt;"",'Dummy Table1'!F37&lt;&gt;""),'Dummy Table1'!F37,0)</f>
        <v>0</v>
      </c>
      <c r="BH27" s="96">
        <v>1</v>
      </c>
      <c r="BI27" s="96" t="str">
        <f t="shared" si="1"/>
        <v/>
      </c>
      <c r="BJ27" s="96" t="str">
        <f t="shared" si="2"/>
        <v/>
      </c>
      <c r="BK27" s="96" t="str">
        <f t="shared" si="3"/>
        <v/>
      </c>
      <c r="BL27" s="96" t="str">
        <f t="shared" si="4"/>
        <v/>
      </c>
      <c r="BM27" s="96" t="str">
        <f t="shared" si="5"/>
        <v/>
      </c>
      <c r="BN27" s="96" t="str">
        <f t="shared" si="6"/>
        <v/>
      </c>
      <c r="BU27" s="108"/>
      <c r="BV27" s="109"/>
      <c r="BW27" s="105"/>
      <c r="BX27" s="110"/>
      <c r="BY27" s="106"/>
      <c r="BZ27" s="110"/>
      <c r="CA27" s="105"/>
      <c r="CB27" s="105"/>
      <c r="CM27" s="97"/>
      <c r="CS27" s="100"/>
      <c r="CW27" s="97"/>
      <c r="DJ27" s="97"/>
      <c r="EO27" s="108"/>
      <c r="EP27" s="109"/>
      <c r="EQ27" s="105"/>
      <c r="ER27" s="110"/>
      <c r="ES27" s="106"/>
      <c r="ET27" s="110"/>
      <c r="EU27" s="105"/>
      <c r="EV27" s="105"/>
      <c r="FG27" s="97"/>
      <c r="FM27" s="100"/>
      <c r="FQ27" s="97"/>
      <c r="GD27" s="97"/>
      <c r="HI27" s="108"/>
      <c r="HJ27" s="109"/>
      <c r="HK27" s="105"/>
      <c r="HL27" s="110"/>
      <c r="HM27" s="106"/>
      <c r="HN27" s="110"/>
      <c r="HO27" s="105"/>
      <c r="HP27" s="105"/>
      <c r="IA27" s="97"/>
      <c r="IG27" s="100"/>
      <c r="IK27" s="97"/>
      <c r="IX27" s="97"/>
      <c r="KC27" s="108"/>
      <c r="KD27" s="109"/>
      <c r="KE27" s="105"/>
      <c r="KF27" s="110"/>
      <c r="KG27" s="106"/>
      <c r="KH27" s="110"/>
      <c r="KI27" s="105"/>
      <c r="KJ27" s="105"/>
      <c r="KU27" s="97"/>
      <c r="LA27" s="100"/>
      <c r="LE27" s="97"/>
      <c r="LR27" s="97"/>
      <c r="MW27" s="108"/>
      <c r="MX27" s="109"/>
      <c r="MY27" s="105"/>
      <c r="MZ27" s="110"/>
      <c r="NA27" s="106"/>
      <c r="NB27" s="110"/>
      <c r="NC27" s="105"/>
      <c r="ND27" s="105"/>
      <c r="NO27" s="97"/>
      <c r="NU27" s="100"/>
      <c r="NY27" s="97"/>
      <c r="OL27" s="97"/>
      <c r="PQ27" s="108"/>
      <c r="PR27" s="109"/>
      <c r="PS27" s="105"/>
      <c r="PT27" s="110"/>
      <c r="PU27" s="106"/>
      <c r="PV27" s="110"/>
      <c r="PW27" s="105"/>
      <c r="PX27" s="105"/>
      <c r="QI27" s="97"/>
      <c r="QO27" s="100"/>
      <c r="QS27" s="97"/>
      <c r="RF27" s="97"/>
      <c r="SK27" s="108"/>
      <c r="SL27" s="109"/>
      <c r="SM27" s="105"/>
      <c r="SN27" s="110"/>
      <c r="SO27" s="106"/>
      <c r="SP27" s="110"/>
      <c r="SQ27" s="105"/>
      <c r="SR27" s="105"/>
      <c r="TC27" s="97"/>
      <c r="TI27" s="100"/>
      <c r="TM27" s="97"/>
      <c r="TZ27" s="97"/>
      <c r="VE27" s="108"/>
      <c r="VF27" s="109"/>
      <c r="VG27" s="105"/>
      <c r="VH27" s="110"/>
      <c r="VI27" s="106"/>
      <c r="VJ27" s="110"/>
      <c r="VK27" s="105"/>
      <c r="VL27" s="105"/>
      <c r="VW27" s="97"/>
      <c r="WC27" s="100"/>
      <c r="WG27" s="97"/>
      <c r="WT27" s="97"/>
      <c r="XY27" s="108"/>
      <c r="XZ27" s="109"/>
      <c r="YA27" s="105"/>
      <c r="YB27" s="110"/>
      <c r="YC27" s="106"/>
      <c r="YD27" s="110"/>
      <c r="YE27" s="105"/>
      <c r="YF27" s="105"/>
      <c r="YQ27" s="97"/>
      <c r="YW27" s="100"/>
      <c r="ZA27" s="97"/>
      <c r="ZN27" s="97"/>
      <c r="AAS27" s="108"/>
      <c r="AAT27" s="109"/>
      <c r="AAU27" s="105"/>
      <c r="AAV27" s="110"/>
      <c r="AAW27" s="106"/>
      <c r="AAX27" s="110"/>
      <c r="AAY27" s="105"/>
      <c r="AAZ27" s="105"/>
      <c r="ABK27" s="97"/>
      <c r="ABQ27" s="100"/>
      <c r="ABU27" s="97"/>
      <c r="ACH27" s="97"/>
      <c r="ADM27" s="108"/>
      <c r="ADN27" s="109"/>
      <c r="ADO27" s="105"/>
      <c r="ADP27" s="110"/>
      <c r="ADQ27" s="106"/>
      <c r="ADR27" s="110"/>
      <c r="ADS27" s="105"/>
      <c r="ADT27" s="105"/>
      <c r="AEE27" s="97"/>
      <c r="AEK27" s="100"/>
      <c r="AEO27" s="97"/>
      <c r="AFB27" s="97"/>
      <c r="AGG27" s="108"/>
      <c r="AGH27" s="109"/>
      <c r="AGI27" s="105"/>
      <c r="AGJ27" s="110"/>
      <c r="AGK27" s="106"/>
      <c r="AGL27" s="110"/>
      <c r="AGM27" s="105"/>
      <c r="AGN27" s="105"/>
      <c r="AGY27" s="97"/>
      <c r="AHE27" s="100"/>
      <c r="AHI27" s="97"/>
      <c r="AHV27" s="97"/>
      <c r="AJA27" s="108"/>
      <c r="AJB27" s="109"/>
      <c r="AJC27" s="105"/>
      <c r="AJD27" s="110"/>
      <c r="AJE27" s="106"/>
      <c r="AJF27" s="110"/>
      <c r="AJG27" s="105"/>
      <c r="AJH27" s="105"/>
      <c r="AJS27" s="97"/>
      <c r="AJY27" s="100"/>
      <c r="AKC27" s="97"/>
      <c r="AKP27" s="97"/>
      <c r="ALU27" s="108"/>
      <c r="ALV27" s="109"/>
      <c r="ALW27" s="105"/>
      <c r="ALX27" s="110"/>
      <c r="ALY27" s="106"/>
      <c r="ALZ27" s="110"/>
      <c r="AMA27" s="105"/>
      <c r="AMB27" s="105"/>
      <c r="AMM27" s="97"/>
      <c r="AMS27" s="100"/>
      <c r="AMW27" s="97"/>
      <c r="ANJ27" s="97"/>
      <c r="AOO27" s="108"/>
      <c r="AOP27" s="109"/>
      <c r="AOQ27" s="105"/>
      <c r="AOR27" s="110"/>
      <c r="AOS27" s="106"/>
      <c r="AOT27" s="110"/>
      <c r="AOU27" s="105"/>
      <c r="AOV27" s="105"/>
      <c r="APG27" s="97"/>
      <c r="APM27" s="100"/>
      <c r="APQ27" s="97"/>
      <c r="AQD27" s="97"/>
      <c r="ARI27" s="108"/>
      <c r="ARJ27" s="109"/>
      <c r="ARK27" s="105"/>
      <c r="ARL27" s="110"/>
      <c r="ARM27" s="106"/>
      <c r="ARN27" s="110"/>
      <c r="ARO27" s="105"/>
      <c r="ARP27" s="105"/>
      <c r="ASA27" s="97"/>
      <c r="ASG27" s="100"/>
      <c r="ASK27" s="97"/>
      <c r="ASX27" s="97"/>
      <c r="AUC27" s="108"/>
      <c r="AUD27" s="109"/>
      <c r="AUE27" s="105"/>
      <c r="AUF27" s="110"/>
      <c r="AUG27" s="106"/>
      <c r="AUH27" s="110"/>
      <c r="AUI27" s="105"/>
      <c r="AUJ27" s="105"/>
      <c r="AUU27" s="97"/>
      <c r="AVA27" s="100"/>
      <c r="AVE27" s="97"/>
      <c r="AVR27" s="97"/>
      <c r="AWW27" s="108"/>
      <c r="AWX27" s="109"/>
      <c r="AWY27" s="105"/>
      <c r="AWZ27" s="110"/>
      <c r="AXA27" s="106"/>
      <c r="AXB27" s="110"/>
      <c r="AXC27" s="105"/>
      <c r="AXD27" s="105"/>
      <c r="AXO27" s="97"/>
      <c r="AXU27" s="100"/>
      <c r="AXY27" s="97"/>
      <c r="AYL27" s="97"/>
      <c r="AZQ27" s="108"/>
      <c r="AZR27" s="109"/>
      <c r="AZS27" s="105"/>
      <c r="AZT27" s="110"/>
      <c r="AZU27" s="106"/>
      <c r="AZV27" s="110"/>
      <c r="AZW27" s="105"/>
      <c r="AZX27" s="105"/>
      <c r="BAI27" s="97"/>
      <c r="BAO27" s="100"/>
      <c r="BAS27" s="97"/>
      <c r="BBF27" s="97"/>
      <c r="BCK27" s="108"/>
      <c r="BCL27" s="109"/>
      <c r="BCM27" s="105"/>
      <c r="BCN27" s="110"/>
      <c r="BCO27" s="106"/>
      <c r="BCP27" s="110"/>
      <c r="BCQ27" s="105"/>
      <c r="BCR27" s="105"/>
      <c r="BDC27" s="97"/>
      <c r="BDI27" s="100"/>
      <c r="BDM27" s="97"/>
      <c r="BDZ27" s="97"/>
      <c r="BFE27" s="108"/>
      <c r="BFF27" s="109"/>
      <c r="BFG27" s="105"/>
      <c r="BFH27" s="110"/>
      <c r="BFI27" s="106"/>
      <c r="BFJ27" s="110"/>
      <c r="BFK27" s="105"/>
      <c r="BFL27" s="105"/>
      <c r="BFW27" s="97"/>
      <c r="BGC27" s="100"/>
      <c r="BGG27" s="97"/>
      <c r="BGT27" s="97"/>
      <c r="BHY27" s="108"/>
      <c r="BHZ27" s="109"/>
      <c r="BIA27" s="105"/>
      <c r="BIB27" s="110"/>
      <c r="BIC27" s="106"/>
      <c r="BID27" s="110"/>
      <c r="BIE27" s="105"/>
      <c r="BIF27" s="105"/>
      <c r="BIQ27" s="97"/>
      <c r="BIW27" s="100"/>
      <c r="BJA27" s="97"/>
      <c r="BJN27" s="97"/>
      <c r="BKS27" s="108"/>
      <c r="BKT27" s="109"/>
      <c r="BKU27" s="105"/>
      <c r="BKV27" s="110"/>
      <c r="BKW27" s="106"/>
      <c r="BKX27" s="110"/>
      <c r="BKY27" s="105"/>
      <c r="BKZ27" s="105"/>
      <c r="BLK27" s="97"/>
      <c r="BLQ27" s="100"/>
      <c r="BLU27" s="97"/>
      <c r="BMH27" s="97"/>
      <c r="BNM27" s="108"/>
      <c r="BNN27" s="109"/>
      <c r="BNO27" s="105"/>
      <c r="BNP27" s="110"/>
      <c r="BNQ27" s="106"/>
      <c r="BNR27" s="110"/>
      <c r="BNS27" s="105"/>
      <c r="BNT27" s="105"/>
      <c r="BOE27" s="97"/>
      <c r="BOK27" s="100"/>
      <c r="BOO27" s="97"/>
      <c r="BPB27" s="97"/>
      <c r="BQG27" s="108"/>
      <c r="BQH27" s="109"/>
      <c r="BQI27" s="105"/>
      <c r="BQJ27" s="110"/>
      <c r="BQK27" s="106"/>
      <c r="BQL27" s="110"/>
      <c r="BQM27" s="105"/>
      <c r="BQN27" s="105"/>
      <c r="BQY27" s="97"/>
      <c r="BRE27" s="100"/>
      <c r="BRI27" s="97"/>
      <c r="BRV27" s="97"/>
      <c r="BTA27" s="108"/>
      <c r="BTB27" s="109"/>
      <c r="BTC27" s="105"/>
      <c r="BTD27" s="110"/>
      <c r="BTE27" s="106"/>
      <c r="BTF27" s="110"/>
      <c r="BTG27" s="105"/>
      <c r="BTH27" s="105"/>
      <c r="BTS27" s="97"/>
      <c r="BTY27" s="100"/>
      <c r="BUC27" s="97"/>
      <c r="BUP27" s="97"/>
      <c r="BVU27" s="108"/>
      <c r="BVV27" s="109"/>
      <c r="BVW27" s="105"/>
      <c r="BVX27" s="110"/>
      <c r="BVY27" s="106"/>
      <c r="BVZ27" s="110"/>
      <c r="BWA27" s="105"/>
      <c r="BWB27" s="105"/>
      <c r="BWM27" s="97"/>
      <c r="BWS27" s="100"/>
      <c r="BWW27" s="97"/>
      <c r="BXJ27" s="97"/>
      <c r="BYO27" s="108"/>
      <c r="BYP27" s="109"/>
      <c r="BYQ27" s="105"/>
      <c r="BYR27" s="110"/>
      <c r="BYS27" s="106"/>
      <c r="BYT27" s="110"/>
      <c r="BYU27" s="105"/>
      <c r="BYV27" s="105"/>
      <c r="BZG27" s="97"/>
      <c r="BZM27" s="100"/>
      <c r="BZQ27" s="97"/>
      <c r="CAD27" s="97"/>
      <c r="CBI27" s="108"/>
      <c r="CBJ27" s="109"/>
      <c r="CBK27" s="105"/>
      <c r="CBL27" s="110"/>
      <c r="CBM27" s="106"/>
      <c r="CBN27" s="110"/>
      <c r="CBO27" s="105"/>
      <c r="CBP27" s="105"/>
      <c r="CCA27" s="97"/>
      <c r="CCG27" s="100"/>
      <c r="CCK27" s="97"/>
      <c r="CCX27" s="97"/>
      <c r="CEC27" s="108"/>
      <c r="CED27" s="109"/>
      <c r="CEE27" s="105"/>
      <c r="CEF27" s="110"/>
      <c r="CEG27" s="106"/>
      <c r="CEH27" s="110"/>
      <c r="CEI27" s="105"/>
      <c r="CEJ27" s="105"/>
      <c r="CEU27" s="97"/>
      <c r="CFA27" s="100"/>
      <c r="CFE27" s="97"/>
      <c r="CFR27" s="97"/>
      <c r="CGW27" s="108"/>
      <c r="CGX27" s="109"/>
      <c r="CGY27" s="105"/>
      <c r="CGZ27" s="110"/>
      <c r="CHA27" s="106"/>
      <c r="CHB27" s="110"/>
      <c r="CHC27" s="105"/>
      <c r="CHD27" s="105"/>
      <c r="CHO27" s="97"/>
      <c r="CHU27" s="100"/>
      <c r="CHY27" s="97"/>
      <c r="CIL27" s="97"/>
      <c r="CJQ27" s="108"/>
      <c r="CJR27" s="109"/>
      <c r="CJS27" s="105"/>
      <c r="CJT27" s="110"/>
      <c r="CJU27" s="106"/>
      <c r="CJV27" s="110"/>
      <c r="CJW27" s="105"/>
      <c r="CJX27" s="105"/>
      <c r="CKI27" s="97"/>
      <c r="CKO27" s="100"/>
      <c r="CKS27" s="97"/>
      <c r="CLF27" s="97"/>
      <c r="CMK27" s="108"/>
      <c r="CML27" s="109"/>
      <c r="CMM27" s="105"/>
      <c r="CMN27" s="110"/>
      <c r="CMO27" s="106"/>
      <c r="CMP27" s="110"/>
      <c r="CMQ27" s="105"/>
      <c r="CMR27" s="105"/>
      <c r="CNC27" s="97"/>
      <c r="CNI27" s="100"/>
      <c r="CNM27" s="97"/>
      <c r="CNZ27" s="97"/>
      <c r="CPE27" s="108"/>
      <c r="CPF27" s="109"/>
      <c r="CPG27" s="105"/>
      <c r="CPH27" s="110"/>
      <c r="CPI27" s="106"/>
      <c r="CPJ27" s="110"/>
      <c r="CPK27" s="105"/>
      <c r="CPL27" s="105"/>
      <c r="CPW27" s="97"/>
      <c r="CQC27" s="100"/>
      <c r="CQG27" s="97"/>
      <c r="CQT27" s="97"/>
      <c r="CRY27" s="108"/>
      <c r="CRZ27" s="109"/>
      <c r="CSA27" s="105"/>
      <c r="CSB27" s="110"/>
      <c r="CSC27" s="106"/>
      <c r="CSD27" s="110"/>
      <c r="CSE27" s="105"/>
      <c r="CSF27" s="105"/>
      <c r="CSQ27" s="97"/>
      <c r="CSW27" s="100"/>
      <c r="CTA27" s="97"/>
      <c r="CTN27" s="97"/>
      <c r="CUS27" s="108"/>
      <c r="CUT27" s="109"/>
      <c r="CUU27" s="105"/>
      <c r="CUV27" s="110"/>
      <c r="CUW27" s="106"/>
      <c r="CUX27" s="110"/>
      <c r="CUY27" s="105"/>
      <c r="CUZ27" s="105"/>
      <c r="CVK27" s="97"/>
      <c r="CVQ27" s="100"/>
      <c r="CVU27" s="97"/>
      <c r="CWH27" s="97"/>
      <c r="CXM27" s="108"/>
      <c r="CXN27" s="109"/>
      <c r="CXO27" s="105"/>
      <c r="CXP27" s="110"/>
      <c r="CXQ27" s="106"/>
      <c r="CXR27" s="110"/>
      <c r="CXS27" s="105"/>
      <c r="CXT27" s="105"/>
      <c r="CYE27" s="97"/>
      <c r="CYK27" s="100"/>
      <c r="CYO27" s="97"/>
      <c r="CZB27" s="97"/>
      <c r="DAG27" s="108"/>
      <c r="DAH27" s="109"/>
      <c r="DAI27" s="105"/>
      <c r="DAJ27" s="110"/>
      <c r="DAK27" s="106"/>
      <c r="DAL27" s="110"/>
      <c r="DAM27" s="105"/>
      <c r="DAN27" s="105"/>
      <c r="DAY27" s="97"/>
      <c r="DBE27" s="100"/>
      <c r="DBI27" s="97"/>
      <c r="DBV27" s="97"/>
      <c r="DDA27" s="108"/>
      <c r="DDB27" s="109"/>
      <c r="DDC27" s="105"/>
      <c r="DDD27" s="110"/>
      <c r="DDE27" s="106"/>
      <c r="DDF27" s="110"/>
      <c r="DDG27" s="105"/>
      <c r="DDH27" s="105"/>
      <c r="DDS27" s="97"/>
      <c r="DDY27" s="100"/>
      <c r="DEC27" s="97"/>
      <c r="DEP27" s="97"/>
      <c r="DFU27" s="108"/>
      <c r="DFV27" s="109"/>
      <c r="DFW27" s="105"/>
      <c r="DFX27" s="110"/>
      <c r="DFY27" s="106"/>
      <c r="DFZ27" s="110"/>
      <c r="DGA27" s="105"/>
      <c r="DGB27" s="105"/>
      <c r="DGM27" s="97"/>
      <c r="DGS27" s="100"/>
      <c r="DGW27" s="97"/>
      <c r="DHJ27" s="97"/>
      <c r="DIO27" s="108"/>
      <c r="DIP27" s="109"/>
      <c r="DIQ27" s="105"/>
      <c r="DIR27" s="110"/>
      <c r="DIS27" s="106"/>
      <c r="DIT27" s="110"/>
      <c r="DIU27" s="105"/>
      <c r="DIV27" s="105"/>
      <c r="DJG27" s="97"/>
      <c r="DJM27" s="100"/>
      <c r="DJQ27" s="97"/>
      <c r="DKD27" s="97"/>
      <c r="DLI27" s="108"/>
      <c r="DLJ27" s="109"/>
      <c r="DLK27" s="105"/>
      <c r="DLL27" s="110"/>
      <c r="DLM27" s="106"/>
      <c r="DLN27" s="110"/>
      <c r="DLO27" s="105"/>
      <c r="DLP27" s="105"/>
      <c r="DMA27" s="97"/>
      <c r="DMG27" s="100"/>
      <c r="DMK27" s="97"/>
      <c r="DMX27" s="97"/>
      <c r="DOC27" s="108"/>
      <c r="DOD27" s="109"/>
      <c r="DOE27" s="105"/>
      <c r="DOF27" s="110"/>
      <c r="DOG27" s="106"/>
      <c r="DOH27" s="110"/>
      <c r="DOI27" s="105"/>
      <c r="DOJ27" s="105"/>
      <c r="DOU27" s="97"/>
      <c r="DPA27" s="100"/>
      <c r="DPE27" s="97"/>
      <c r="DPR27" s="97"/>
      <c r="DQW27" s="108"/>
      <c r="DQX27" s="109"/>
      <c r="DQY27" s="105"/>
      <c r="DQZ27" s="110"/>
      <c r="DRA27" s="106"/>
      <c r="DRB27" s="110"/>
      <c r="DRC27" s="105"/>
      <c r="DRD27" s="105"/>
      <c r="DRO27" s="97"/>
      <c r="DRU27" s="100"/>
      <c r="DRY27" s="97"/>
      <c r="DSL27" s="97"/>
      <c r="DTQ27" s="108"/>
      <c r="DTR27" s="109"/>
      <c r="DTS27" s="105"/>
      <c r="DTT27" s="110"/>
      <c r="DTU27" s="106"/>
      <c r="DTV27" s="110"/>
      <c r="DTW27" s="105"/>
      <c r="DTX27" s="105"/>
      <c r="DUI27" s="97"/>
      <c r="DUO27" s="100"/>
      <c r="DUS27" s="97"/>
      <c r="DVF27" s="97"/>
      <c r="DWK27" s="108"/>
      <c r="DWL27" s="109"/>
      <c r="DWM27" s="105"/>
      <c r="DWN27" s="110"/>
      <c r="DWO27" s="106"/>
      <c r="DWP27" s="110"/>
      <c r="DWQ27" s="105"/>
      <c r="DWR27" s="105"/>
      <c r="DXC27" s="97"/>
      <c r="DXI27" s="100"/>
      <c r="DXM27" s="97"/>
      <c r="DXZ27" s="97"/>
      <c r="DZE27" s="108"/>
      <c r="DZF27" s="109"/>
      <c r="DZG27" s="105"/>
      <c r="DZH27" s="110"/>
      <c r="DZI27" s="106"/>
      <c r="DZJ27" s="110"/>
      <c r="DZK27" s="105"/>
      <c r="DZL27" s="105"/>
      <c r="DZW27" s="97"/>
      <c r="EAC27" s="100"/>
      <c r="EAG27" s="97"/>
      <c r="EAT27" s="97"/>
      <c r="EBY27" s="108"/>
      <c r="EBZ27" s="109"/>
      <c r="ECA27" s="105"/>
      <c r="ECB27" s="110"/>
      <c r="ECC27" s="106"/>
      <c r="ECD27" s="110"/>
      <c r="ECE27" s="105"/>
      <c r="ECF27" s="105"/>
      <c r="ECQ27" s="97"/>
      <c r="ECW27" s="100"/>
      <c r="EDA27" s="97"/>
      <c r="EDN27" s="97"/>
      <c r="EES27" s="108"/>
      <c r="EET27" s="109"/>
      <c r="EEU27" s="105"/>
      <c r="EEV27" s="110"/>
      <c r="EEW27" s="106"/>
      <c r="EEX27" s="110"/>
      <c r="EEY27" s="105"/>
      <c r="EEZ27" s="105"/>
      <c r="EFK27" s="97"/>
      <c r="EFQ27" s="100"/>
      <c r="EFU27" s="97"/>
      <c r="EGH27" s="97"/>
      <c r="EHM27" s="108"/>
      <c r="EHN27" s="109"/>
      <c r="EHO27" s="105"/>
      <c r="EHP27" s="110"/>
      <c r="EHQ27" s="106"/>
      <c r="EHR27" s="110"/>
      <c r="EHS27" s="105"/>
      <c r="EHT27" s="105"/>
      <c r="EIE27" s="97"/>
      <c r="EIK27" s="100"/>
      <c r="EIO27" s="97"/>
      <c r="EJB27" s="97"/>
      <c r="EKG27" s="108"/>
      <c r="EKH27" s="109"/>
      <c r="EKI27" s="105"/>
      <c r="EKJ27" s="110"/>
      <c r="EKK27" s="106"/>
      <c r="EKL27" s="110"/>
      <c r="EKM27" s="105"/>
      <c r="EKN27" s="105"/>
      <c r="EKY27" s="97"/>
      <c r="ELE27" s="100"/>
      <c r="ELI27" s="97"/>
      <c r="ELV27" s="97"/>
      <c r="ENA27" s="108"/>
      <c r="ENB27" s="109"/>
      <c r="ENC27" s="105"/>
      <c r="END27" s="110"/>
      <c r="ENE27" s="106"/>
      <c r="ENF27" s="110"/>
      <c r="ENG27" s="105"/>
      <c r="ENH27" s="105"/>
      <c r="ENS27" s="97"/>
      <c r="ENY27" s="100"/>
      <c r="EOC27" s="97"/>
      <c r="EOP27" s="97"/>
      <c r="EPU27" s="108"/>
      <c r="EPV27" s="109"/>
      <c r="EPW27" s="105"/>
      <c r="EPX27" s="110"/>
      <c r="EPY27" s="106"/>
      <c r="EPZ27" s="110"/>
      <c r="EQA27" s="105"/>
      <c r="EQB27" s="105"/>
      <c r="EQM27" s="97"/>
      <c r="EQS27" s="100"/>
      <c r="EQW27" s="97"/>
      <c r="ERJ27" s="97"/>
      <c r="ESO27" s="108"/>
      <c r="ESP27" s="109"/>
      <c r="ESQ27" s="105"/>
      <c r="ESR27" s="110"/>
      <c r="ESS27" s="106"/>
      <c r="EST27" s="110"/>
      <c r="ESU27" s="105"/>
      <c r="ESV27" s="105"/>
      <c r="ETG27" s="97"/>
      <c r="ETM27" s="100"/>
      <c r="ETQ27" s="97"/>
      <c r="EUD27" s="97"/>
      <c r="EVI27" s="108"/>
      <c r="EVJ27" s="109"/>
      <c r="EVK27" s="105"/>
      <c r="EVL27" s="110"/>
      <c r="EVM27" s="106"/>
      <c r="EVN27" s="110"/>
      <c r="EVO27" s="105"/>
      <c r="EVP27" s="105"/>
      <c r="EWA27" s="97"/>
      <c r="EWG27" s="100"/>
      <c r="EWK27" s="97"/>
      <c r="EWX27" s="97"/>
      <c r="EYC27" s="108"/>
      <c r="EYD27" s="109"/>
      <c r="EYE27" s="105"/>
      <c r="EYF27" s="110"/>
      <c r="EYG27" s="106"/>
      <c r="EYH27" s="110"/>
      <c r="EYI27" s="105"/>
      <c r="EYJ27" s="105"/>
      <c r="EYU27" s="97"/>
      <c r="EZA27" s="100"/>
      <c r="EZE27" s="97"/>
      <c r="EZR27" s="97"/>
      <c r="FAW27" s="108"/>
      <c r="FAX27" s="109"/>
      <c r="FAY27" s="105"/>
      <c r="FAZ27" s="110"/>
      <c r="FBA27" s="106"/>
      <c r="FBB27" s="110"/>
      <c r="FBC27" s="105"/>
      <c r="FBD27" s="105"/>
      <c r="FBO27" s="97"/>
      <c r="FBU27" s="100"/>
      <c r="FBY27" s="97"/>
      <c r="FCL27" s="97"/>
      <c r="FDQ27" s="108"/>
      <c r="FDR27" s="109"/>
      <c r="FDS27" s="105"/>
      <c r="FDT27" s="110"/>
      <c r="FDU27" s="106"/>
      <c r="FDV27" s="110"/>
      <c r="FDW27" s="105"/>
      <c r="FDX27" s="105"/>
      <c r="FEI27" s="97"/>
      <c r="FEO27" s="100"/>
      <c r="FES27" s="97"/>
      <c r="FFF27" s="97"/>
      <c r="FGK27" s="108"/>
      <c r="FGL27" s="109"/>
      <c r="FGM27" s="105"/>
      <c r="FGN27" s="110"/>
      <c r="FGO27" s="106"/>
      <c r="FGP27" s="110"/>
      <c r="FGQ27" s="105"/>
      <c r="FGR27" s="105"/>
      <c r="FHC27" s="97"/>
      <c r="FHI27" s="100"/>
      <c r="FHM27" s="97"/>
      <c r="FHZ27" s="97"/>
      <c r="FJE27" s="108"/>
      <c r="FJF27" s="109"/>
      <c r="FJG27" s="105"/>
      <c r="FJH27" s="110"/>
      <c r="FJI27" s="106"/>
      <c r="FJJ27" s="110"/>
      <c r="FJK27" s="105"/>
      <c r="FJL27" s="105"/>
      <c r="FJW27" s="97"/>
      <c r="FKC27" s="100"/>
      <c r="FKG27" s="97"/>
      <c r="FKT27" s="97"/>
      <c r="FLY27" s="108"/>
      <c r="FLZ27" s="109"/>
      <c r="FMA27" s="105"/>
      <c r="FMB27" s="110"/>
      <c r="FMC27" s="106"/>
      <c r="FMD27" s="110"/>
      <c r="FME27" s="105"/>
      <c r="FMF27" s="105"/>
      <c r="FMQ27" s="97"/>
      <c r="FMW27" s="100"/>
      <c r="FNA27" s="97"/>
      <c r="FNN27" s="97"/>
      <c r="FOS27" s="108"/>
      <c r="FOT27" s="109"/>
      <c r="FOU27" s="105"/>
      <c r="FOV27" s="110"/>
      <c r="FOW27" s="106"/>
      <c r="FOX27" s="110"/>
      <c r="FOY27" s="105"/>
      <c r="FOZ27" s="105"/>
      <c r="FPK27" s="97"/>
      <c r="FPQ27" s="100"/>
      <c r="FPU27" s="97"/>
      <c r="FQH27" s="97"/>
      <c r="FRM27" s="108"/>
      <c r="FRN27" s="109"/>
      <c r="FRO27" s="105"/>
      <c r="FRP27" s="110"/>
      <c r="FRQ27" s="106"/>
      <c r="FRR27" s="110"/>
      <c r="FRS27" s="105"/>
      <c r="FRT27" s="105"/>
      <c r="FSE27" s="97"/>
      <c r="FSK27" s="100"/>
      <c r="FSO27" s="97"/>
      <c r="FTB27" s="97"/>
      <c r="FUG27" s="108"/>
      <c r="FUH27" s="109"/>
      <c r="FUI27" s="105"/>
      <c r="FUJ27" s="110"/>
      <c r="FUK27" s="106"/>
      <c r="FUL27" s="110"/>
      <c r="FUM27" s="105"/>
      <c r="FUN27" s="105"/>
      <c r="FUY27" s="97"/>
      <c r="FVE27" s="100"/>
      <c r="FVI27" s="97"/>
      <c r="FVV27" s="97"/>
      <c r="FXA27" s="108"/>
      <c r="FXB27" s="109"/>
      <c r="FXC27" s="105"/>
      <c r="FXD27" s="110"/>
      <c r="FXE27" s="106"/>
      <c r="FXF27" s="110"/>
      <c r="FXG27" s="105"/>
      <c r="FXH27" s="105"/>
      <c r="FXS27" s="97"/>
      <c r="FXY27" s="100"/>
      <c r="FYC27" s="97"/>
      <c r="FYP27" s="97"/>
      <c r="FZU27" s="108"/>
      <c r="FZV27" s="109"/>
      <c r="FZW27" s="105"/>
      <c r="FZX27" s="110"/>
      <c r="FZY27" s="106"/>
      <c r="FZZ27" s="110"/>
      <c r="GAA27" s="105"/>
      <c r="GAB27" s="105"/>
      <c r="GAM27" s="97"/>
      <c r="GAS27" s="100"/>
      <c r="GAW27" s="97"/>
      <c r="GBJ27" s="97"/>
      <c r="GCO27" s="108"/>
      <c r="GCP27" s="109"/>
      <c r="GCQ27" s="105"/>
      <c r="GCR27" s="110"/>
      <c r="GCS27" s="106"/>
      <c r="GCT27" s="110"/>
      <c r="GCU27" s="105"/>
      <c r="GCV27" s="105"/>
      <c r="GDG27" s="97"/>
      <c r="GDM27" s="100"/>
      <c r="GDQ27" s="97"/>
      <c r="GED27" s="97"/>
      <c r="GFI27" s="108"/>
      <c r="GFJ27" s="109"/>
      <c r="GFK27" s="105"/>
      <c r="GFL27" s="110"/>
      <c r="GFM27" s="106"/>
      <c r="GFN27" s="110"/>
      <c r="GFO27" s="105"/>
      <c r="GFP27" s="105"/>
      <c r="GGA27" s="97"/>
      <c r="GGG27" s="100"/>
      <c r="GGK27" s="97"/>
      <c r="GGX27" s="97"/>
      <c r="GIC27" s="108"/>
      <c r="GID27" s="109"/>
      <c r="GIE27" s="105"/>
      <c r="GIF27" s="110"/>
      <c r="GIG27" s="106"/>
      <c r="GIH27" s="110"/>
      <c r="GII27" s="105"/>
      <c r="GIJ27" s="105"/>
      <c r="GIU27" s="97"/>
      <c r="GJA27" s="100"/>
      <c r="GJE27" s="97"/>
      <c r="GJR27" s="97"/>
      <c r="GKW27" s="108"/>
      <c r="GKX27" s="109"/>
      <c r="GKY27" s="105"/>
      <c r="GKZ27" s="110"/>
      <c r="GLA27" s="106"/>
      <c r="GLB27" s="110"/>
      <c r="GLC27" s="105"/>
      <c r="GLD27" s="105"/>
      <c r="GLO27" s="97"/>
      <c r="GLU27" s="100"/>
      <c r="GLY27" s="97"/>
      <c r="GML27" s="97"/>
      <c r="GNQ27" s="108"/>
      <c r="GNR27" s="109"/>
      <c r="GNS27" s="105"/>
      <c r="GNT27" s="110"/>
      <c r="GNU27" s="106"/>
      <c r="GNV27" s="110"/>
      <c r="GNW27" s="105"/>
      <c r="GNX27" s="105"/>
      <c r="GOI27" s="97"/>
      <c r="GOO27" s="100"/>
      <c r="GOS27" s="97"/>
      <c r="GPF27" s="97"/>
      <c r="GQK27" s="108"/>
      <c r="GQL27" s="109"/>
      <c r="GQM27" s="105"/>
      <c r="GQN27" s="110"/>
      <c r="GQO27" s="106"/>
      <c r="GQP27" s="110"/>
      <c r="GQQ27" s="105"/>
      <c r="GQR27" s="105"/>
      <c r="GRC27" s="97"/>
      <c r="GRI27" s="100"/>
      <c r="GRM27" s="97"/>
      <c r="GRZ27" s="97"/>
      <c r="GTE27" s="108"/>
      <c r="GTF27" s="109"/>
      <c r="GTG27" s="105"/>
      <c r="GTH27" s="110"/>
      <c r="GTI27" s="106"/>
      <c r="GTJ27" s="110"/>
      <c r="GTK27" s="105"/>
      <c r="GTL27" s="105"/>
      <c r="GTW27" s="97"/>
      <c r="GUC27" s="100"/>
      <c r="GUG27" s="97"/>
      <c r="GUT27" s="97"/>
      <c r="GVY27" s="108"/>
      <c r="GVZ27" s="109"/>
      <c r="GWA27" s="105"/>
      <c r="GWB27" s="110"/>
      <c r="GWC27" s="106"/>
      <c r="GWD27" s="110"/>
      <c r="GWE27" s="105"/>
      <c r="GWF27" s="105"/>
      <c r="GWQ27" s="97"/>
      <c r="GWW27" s="100"/>
      <c r="GXA27" s="97"/>
      <c r="GXN27" s="97"/>
      <c r="GYS27" s="108"/>
      <c r="GYT27" s="109"/>
      <c r="GYU27" s="105"/>
      <c r="GYV27" s="110"/>
      <c r="GYW27" s="106"/>
      <c r="GYX27" s="110"/>
      <c r="GYY27" s="105"/>
      <c r="GYZ27" s="105"/>
      <c r="GZK27" s="97"/>
      <c r="GZQ27" s="100"/>
      <c r="GZU27" s="97"/>
      <c r="HAH27" s="97"/>
      <c r="HBM27" s="108"/>
      <c r="HBN27" s="109"/>
      <c r="HBO27" s="105"/>
      <c r="HBP27" s="110"/>
      <c r="HBQ27" s="106"/>
      <c r="HBR27" s="110"/>
      <c r="HBS27" s="105"/>
      <c r="HBT27" s="105"/>
      <c r="HCE27" s="97"/>
      <c r="HCK27" s="100"/>
      <c r="HCO27" s="97"/>
      <c r="HDB27" s="97"/>
      <c r="HEG27" s="108"/>
      <c r="HEH27" s="109"/>
      <c r="HEI27" s="105"/>
      <c r="HEJ27" s="110"/>
      <c r="HEK27" s="106"/>
      <c r="HEL27" s="110"/>
      <c r="HEM27" s="105"/>
      <c r="HEN27" s="105"/>
      <c r="HEY27" s="97"/>
      <c r="HFE27" s="100"/>
      <c r="HFI27" s="97"/>
      <c r="HFV27" s="97"/>
      <c r="HHA27" s="108"/>
      <c r="HHB27" s="109"/>
      <c r="HHC27" s="105"/>
      <c r="HHD27" s="110"/>
      <c r="HHE27" s="106"/>
      <c r="HHF27" s="110"/>
      <c r="HHG27" s="105"/>
      <c r="HHH27" s="105"/>
      <c r="HHS27" s="97"/>
      <c r="HHY27" s="100"/>
      <c r="HIC27" s="97"/>
      <c r="HIP27" s="97"/>
      <c r="HJU27" s="108"/>
      <c r="HJV27" s="109"/>
      <c r="HJW27" s="105"/>
      <c r="HJX27" s="110"/>
      <c r="HJY27" s="106"/>
      <c r="HJZ27" s="110"/>
      <c r="HKA27" s="105"/>
      <c r="HKB27" s="105"/>
      <c r="HKM27" s="97"/>
      <c r="HKS27" s="100"/>
      <c r="HKW27" s="97"/>
      <c r="HLJ27" s="97"/>
      <c r="HMO27" s="108"/>
      <c r="HMP27" s="109"/>
      <c r="HMQ27" s="105"/>
      <c r="HMR27" s="110"/>
      <c r="HMS27" s="106"/>
      <c r="HMT27" s="110"/>
      <c r="HMU27" s="105"/>
      <c r="HMV27" s="105"/>
      <c r="HNG27" s="97"/>
      <c r="HNM27" s="100"/>
      <c r="HNQ27" s="97"/>
      <c r="HOD27" s="97"/>
      <c r="HPI27" s="108"/>
      <c r="HPJ27" s="109"/>
      <c r="HPK27" s="105"/>
      <c r="HPL27" s="110"/>
      <c r="HPM27" s="106"/>
      <c r="HPN27" s="110"/>
      <c r="HPO27" s="105"/>
      <c r="HPP27" s="105"/>
      <c r="HQA27" s="97"/>
      <c r="HQG27" s="100"/>
      <c r="HQK27" s="97"/>
      <c r="HQX27" s="97"/>
      <c r="HSC27" s="108"/>
      <c r="HSD27" s="109"/>
      <c r="HSE27" s="105"/>
      <c r="HSF27" s="110"/>
      <c r="HSG27" s="106"/>
      <c r="HSH27" s="110"/>
      <c r="HSI27" s="105"/>
      <c r="HSJ27" s="105"/>
      <c r="HSU27" s="97"/>
      <c r="HTA27" s="100"/>
      <c r="HTE27" s="97"/>
      <c r="HTR27" s="97"/>
      <c r="HUW27" s="108"/>
      <c r="HUX27" s="109"/>
      <c r="HUY27" s="105"/>
      <c r="HUZ27" s="110"/>
      <c r="HVA27" s="106"/>
      <c r="HVB27" s="110"/>
      <c r="HVC27" s="105"/>
      <c r="HVD27" s="105"/>
      <c r="HVO27" s="97"/>
      <c r="HVU27" s="100"/>
      <c r="HVY27" s="97"/>
      <c r="HWL27" s="97"/>
      <c r="HXQ27" s="108"/>
      <c r="HXR27" s="109"/>
      <c r="HXS27" s="105"/>
      <c r="HXT27" s="110"/>
      <c r="HXU27" s="106"/>
      <c r="HXV27" s="110"/>
      <c r="HXW27" s="105"/>
      <c r="HXX27" s="105"/>
      <c r="HYI27" s="97"/>
      <c r="HYO27" s="100"/>
      <c r="HYS27" s="97"/>
      <c r="HZF27" s="97"/>
      <c r="IAK27" s="108"/>
      <c r="IAL27" s="109"/>
      <c r="IAM27" s="105"/>
      <c r="IAN27" s="110"/>
      <c r="IAO27" s="106"/>
      <c r="IAP27" s="110"/>
      <c r="IAQ27" s="105"/>
      <c r="IAR27" s="105"/>
      <c r="IBC27" s="97"/>
      <c r="IBI27" s="100"/>
      <c r="IBM27" s="97"/>
      <c r="IBZ27" s="97"/>
      <c r="IDE27" s="108"/>
      <c r="IDF27" s="109"/>
      <c r="IDG27" s="105"/>
      <c r="IDH27" s="110"/>
      <c r="IDI27" s="106"/>
      <c r="IDJ27" s="110"/>
      <c r="IDK27" s="105"/>
      <c r="IDL27" s="105"/>
      <c r="IDW27" s="97"/>
      <c r="IEC27" s="100"/>
      <c r="IEG27" s="97"/>
      <c r="IET27" s="97"/>
      <c r="IFY27" s="108"/>
      <c r="IFZ27" s="109"/>
      <c r="IGA27" s="105"/>
      <c r="IGB27" s="110"/>
      <c r="IGC27" s="106"/>
      <c r="IGD27" s="110"/>
      <c r="IGE27" s="105"/>
      <c r="IGF27" s="105"/>
      <c r="IGQ27" s="97"/>
      <c r="IGW27" s="100"/>
      <c r="IHA27" s="97"/>
      <c r="IHN27" s="97"/>
      <c r="IIS27" s="108"/>
      <c r="IIT27" s="109"/>
      <c r="IIU27" s="105"/>
      <c r="IIV27" s="110"/>
      <c r="IIW27" s="106"/>
      <c r="IIX27" s="110"/>
      <c r="IIY27" s="105"/>
      <c r="IIZ27" s="105"/>
      <c r="IJK27" s="97"/>
      <c r="IJQ27" s="100"/>
      <c r="IJU27" s="97"/>
      <c r="IKH27" s="97"/>
      <c r="ILM27" s="108"/>
      <c r="ILN27" s="109"/>
      <c r="ILO27" s="105"/>
      <c r="ILP27" s="110"/>
      <c r="ILQ27" s="106"/>
      <c r="ILR27" s="110"/>
      <c r="ILS27" s="105"/>
      <c r="ILT27" s="105"/>
      <c r="IME27" s="97"/>
      <c r="IMK27" s="100"/>
      <c r="IMO27" s="97"/>
      <c r="INB27" s="97"/>
      <c r="IOG27" s="108"/>
      <c r="IOH27" s="109"/>
      <c r="IOI27" s="105"/>
      <c r="IOJ27" s="110"/>
      <c r="IOK27" s="106"/>
      <c r="IOL27" s="110"/>
      <c r="IOM27" s="105"/>
      <c r="ION27" s="105"/>
      <c r="IOY27" s="97"/>
      <c r="IPE27" s="100"/>
      <c r="IPI27" s="97"/>
      <c r="IPV27" s="97"/>
      <c r="IRA27" s="108"/>
      <c r="IRB27" s="109"/>
      <c r="IRC27" s="105"/>
      <c r="IRD27" s="110"/>
      <c r="IRE27" s="106"/>
      <c r="IRF27" s="110"/>
      <c r="IRG27" s="105"/>
      <c r="IRH27" s="105"/>
      <c r="IRS27" s="97"/>
      <c r="IRY27" s="100"/>
      <c r="ISC27" s="97"/>
      <c r="ISP27" s="97"/>
      <c r="ITU27" s="108"/>
      <c r="ITV27" s="109"/>
      <c r="ITW27" s="105"/>
      <c r="ITX27" s="110"/>
      <c r="ITY27" s="106"/>
      <c r="ITZ27" s="110"/>
      <c r="IUA27" s="105"/>
      <c r="IUB27" s="105"/>
      <c r="IUM27" s="97"/>
      <c r="IUS27" s="100"/>
      <c r="IUW27" s="97"/>
      <c r="IVJ27" s="97"/>
      <c r="IWO27" s="108"/>
      <c r="IWP27" s="109"/>
      <c r="IWQ27" s="105"/>
      <c r="IWR27" s="110"/>
      <c r="IWS27" s="106"/>
      <c r="IWT27" s="110"/>
      <c r="IWU27" s="105"/>
      <c r="IWV27" s="105"/>
      <c r="IXG27" s="97"/>
      <c r="IXM27" s="100"/>
      <c r="IXQ27" s="97"/>
      <c r="IYD27" s="97"/>
      <c r="IZI27" s="108"/>
      <c r="IZJ27" s="109"/>
      <c r="IZK27" s="105"/>
      <c r="IZL27" s="110"/>
      <c r="IZM27" s="106"/>
      <c r="IZN27" s="110"/>
      <c r="IZO27" s="105"/>
      <c r="IZP27" s="105"/>
      <c r="JAA27" s="97"/>
      <c r="JAG27" s="100"/>
      <c r="JAK27" s="97"/>
      <c r="JAX27" s="97"/>
      <c r="JCC27" s="108"/>
      <c r="JCD27" s="109"/>
      <c r="JCE27" s="105"/>
      <c r="JCF27" s="110"/>
      <c r="JCG27" s="106"/>
      <c r="JCH27" s="110"/>
      <c r="JCI27" s="105"/>
      <c r="JCJ27" s="105"/>
      <c r="JCU27" s="97"/>
      <c r="JDA27" s="100"/>
      <c r="JDE27" s="97"/>
      <c r="JDR27" s="97"/>
      <c r="JEW27" s="108"/>
      <c r="JEX27" s="109"/>
      <c r="JEY27" s="105"/>
      <c r="JEZ27" s="110"/>
      <c r="JFA27" s="106"/>
      <c r="JFB27" s="110"/>
      <c r="JFC27" s="105"/>
      <c r="JFD27" s="105"/>
      <c r="JFO27" s="97"/>
      <c r="JFU27" s="100"/>
      <c r="JFY27" s="97"/>
      <c r="JGL27" s="97"/>
      <c r="JHQ27" s="108"/>
      <c r="JHR27" s="109"/>
      <c r="JHS27" s="105"/>
      <c r="JHT27" s="110"/>
      <c r="JHU27" s="106"/>
      <c r="JHV27" s="110"/>
      <c r="JHW27" s="105"/>
      <c r="JHX27" s="105"/>
      <c r="JII27" s="97"/>
      <c r="JIO27" s="100"/>
      <c r="JIS27" s="97"/>
      <c r="JJF27" s="97"/>
      <c r="JKK27" s="108"/>
      <c r="JKL27" s="109"/>
      <c r="JKM27" s="105"/>
      <c r="JKN27" s="110"/>
      <c r="JKO27" s="106"/>
      <c r="JKP27" s="110"/>
      <c r="JKQ27" s="105"/>
      <c r="JKR27" s="105"/>
      <c r="JLC27" s="97"/>
      <c r="JLI27" s="100"/>
      <c r="JLM27" s="97"/>
      <c r="JLZ27" s="97"/>
      <c r="JNE27" s="108"/>
      <c r="JNF27" s="109"/>
      <c r="JNG27" s="105"/>
      <c r="JNH27" s="110"/>
      <c r="JNI27" s="106"/>
      <c r="JNJ27" s="110"/>
      <c r="JNK27" s="105"/>
      <c r="JNL27" s="105"/>
      <c r="JNW27" s="97"/>
      <c r="JOC27" s="100"/>
      <c r="JOG27" s="97"/>
      <c r="JOT27" s="97"/>
      <c r="JPY27" s="108"/>
      <c r="JPZ27" s="109"/>
      <c r="JQA27" s="105"/>
      <c r="JQB27" s="110"/>
      <c r="JQC27" s="106"/>
      <c r="JQD27" s="110"/>
      <c r="JQE27" s="105"/>
      <c r="JQF27" s="105"/>
      <c r="JQQ27" s="97"/>
      <c r="JQW27" s="100"/>
      <c r="JRA27" s="97"/>
      <c r="JRN27" s="97"/>
      <c r="JSS27" s="108"/>
      <c r="JST27" s="109" t="str">
        <f t="shared" si="112"/>
        <v>Denmark</v>
      </c>
      <c r="JSU27" s="105"/>
      <c r="JSV27" s="110">
        <f>'All Players'!J23</f>
        <v>0</v>
      </c>
      <c r="JSW27" s="106" t="s">
        <v>2</v>
      </c>
      <c r="JSX27" s="110">
        <f>'All Players'!L23</f>
        <v>0</v>
      </c>
      <c r="JSY27" s="105"/>
      <c r="JSZ27" s="109" t="str">
        <f t="shared" si="113"/>
        <v>South Africa</v>
      </c>
      <c r="JTC27" s="96">
        <f t="shared" si="165"/>
        <v>3</v>
      </c>
      <c r="JTD27" s="96" t="str">
        <f>'Dummy Table1'!JST21</f>
        <v>Nigeria</v>
      </c>
      <c r="JTE27" s="96">
        <f t="shared" si="166"/>
        <v>0</v>
      </c>
      <c r="JTF27" s="96">
        <f t="shared" si="167"/>
        <v>3</v>
      </c>
      <c r="JTG27" s="96">
        <f t="shared" si="168"/>
        <v>0</v>
      </c>
      <c r="JTH27" s="96">
        <f t="shared" si="169"/>
        <v>0</v>
      </c>
      <c r="JTI27" s="96">
        <f t="shared" si="170"/>
        <v>0</v>
      </c>
      <c r="JTJ27" s="96">
        <f t="shared" si="171"/>
        <v>100</v>
      </c>
      <c r="JTK27" s="97">
        <f t="shared" si="172"/>
        <v>3</v>
      </c>
      <c r="JTL27" s="96">
        <v>10</v>
      </c>
      <c r="JTM27" s="96">
        <f t="shared" si="173"/>
        <v>1</v>
      </c>
      <c r="JTN27" s="96">
        <f t="shared" si="174"/>
        <v>0</v>
      </c>
      <c r="JTO27" s="96">
        <f t="shared" si="175"/>
        <v>0</v>
      </c>
      <c r="JTP27" s="96">
        <f t="shared" si="176"/>
        <v>2</v>
      </c>
      <c r="JTQ27" s="100">
        <f t="shared" ref="JTQ27" si="207">IF(SUM(JUI25:JUK28)=0,IF(COUNTIF(JUL25:JUL28,0)&gt;1,3,JUL27+1),IF(AND(JTZ26=3,JTZ27=3,JUA25=0,JUA26&lt;&gt;0,JUA27&lt;&gt;0),2,IF(OR(JTZ27=5,JTZ27=4),3,IF(JTZ27=6,4,IF(AND(JTZ26=4,JTZ25=1,JUA27&lt;&gt;""),2,IF(AND(JUK27=0,JUK26=1,JUK25=1,JUA27&lt;&gt;""),1,JTZ27))))))</f>
        <v>3</v>
      </c>
      <c r="JTR27" s="96" t="str">
        <f t="shared" ref="JTR27" si="208">VLOOKUP(3,JTC$25:JTD$28,2,FALSE)</f>
        <v>Nigeria</v>
      </c>
      <c r="JTS27" s="96">
        <f t="shared" si="179"/>
        <v>0</v>
      </c>
      <c r="JTT27" s="96">
        <f t="shared" si="180"/>
        <v>100</v>
      </c>
      <c r="JTU27" s="97">
        <f t="shared" si="181"/>
        <v>3</v>
      </c>
      <c r="JTV27" s="96">
        <f t="shared" si="182"/>
        <v>3</v>
      </c>
      <c r="JTW27" s="96">
        <f t="shared" si="183"/>
        <v>0</v>
      </c>
      <c r="JTX27" s="96">
        <f t="shared" si="184"/>
        <v>0</v>
      </c>
      <c r="JTY27" s="96">
        <f t="shared" si="185"/>
        <v>10</v>
      </c>
      <c r="JTZ27" s="96">
        <f t="shared" si="186"/>
        <v>3</v>
      </c>
      <c r="JUA27" s="96" t="str">
        <f t="shared" ref="JUA27" si="209">IF(OR(AND(JTU26=JTU27,JTT26=JTT27,JTS26=JTS27),AND(JTU28=JTU27,JTU27=JTU26,JTT28=JTT27,JTT27=JTT26,JTS28=JTS27,JTS27=JTS26)),JTR27,0)</f>
        <v>Nigeria</v>
      </c>
      <c r="JUB27" s="96">
        <f t="shared" si="188"/>
        <v>0</v>
      </c>
      <c r="JUC27" s="96">
        <f t="shared" si="189"/>
        <v>3</v>
      </c>
      <c r="JUD27" s="96">
        <f t="shared" si="190"/>
        <v>0</v>
      </c>
      <c r="JUE27" s="96">
        <f t="shared" si="191"/>
        <v>0</v>
      </c>
      <c r="JUF27" s="96">
        <f t="shared" si="192"/>
        <v>0</v>
      </c>
      <c r="JUG27" s="96">
        <f t="shared" si="193"/>
        <v>100</v>
      </c>
      <c r="JUH27" s="97">
        <f t="shared" si="194"/>
        <v>3</v>
      </c>
      <c r="JUI27" s="96">
        <f t="shared" si="195"/>
        <v>0</v>
      </c>
      <c r="JUJ27" s="96">
        <f t="shared" si="196"/>
        <v>0</v>
      </c>
      <c r="JUK27" s="96">
        <f t="shared" si="197"/>
        <v>0</v>
      </c>
      <c r="JUL27" s="96">
        <f t="shared" si="198"/>
        <v>0</v>
      </c>
      <c r="JUM27" s="96">
        <v>0</v>
      </c>
      <c r="JUN27" s="96">
        <f t="shared" si="205"/>
        <v>1</v>
      </c>
      <c r="JUO27" s="96">
        <f t="shared" si="206"/>
        <v>3</v>
      </c>
      <c r="JUP27" s="96" t="str">
        <f t="shared" si="201"/>
        <v>Nigeria</v>
      </c>
      <c r="JUQ27" s="96">
        <v>24</v>
      </c>
      <c r="JUR27" s="96" t="str">
        <f>IF(AND('Dummy Table1'!JSV37&lt;&gt;"",'Dummy Table1'!JSX37&lt;&gt;""),IF('Dummy Table1'!JSV37&gt;'Dummy Table1'!JSX37,'Dummy Table1'!JST37,""),"")</f>
        <v/>
      </c>
      <c r="JUS27" s="96" t="str">
        <f>IF(AND('Dummy Table1'!JSV37&lt;&gt;"",'Dummy Table1'!JSX37&lt;&gt;""),IF('Dummy Table1'!JSV37='Dummy Table1'!JSX37,'Dummy Table1'!JST37,""),"")</f>
        <v>South Africa</v>
      </c>
      <c r="JUT27" s="96" t="str">
        <f>IF(AND('Dummy Table1'!JSV37&lt;&gt;"",'Dummy Table1'!JSX37&lt;&gt;""),IF('Dummy Table1'!JSV37&gt;'Dummy Table1'!JSX37,'Dummy Table1'!JSZ37,""),"")</f>
        <v/>
      </c>
      <c r="JUU27" s="96">
        <f>IF(AND('Dummy Table1'!JSV37&lt;&gt;"",'Dummy Table1'!JSX37&lt;&gt;""),'Dummy Table1'!JSV37,0)</f>
        <v>0</v>
      </c>
      <c r="JUV27" s="96" t="str">
        <f>IF(AND('Dummy Table1'!JSV37&lt;&gt;"",'Dummy Table1'!JSX37&lt;&gt;""),IF('Dummy Table1'!JSV37&lt;'Dummy Table1'!JSX37,'Dummy Table1'!JSZ37,""),"")</f>
        <v/>
      </c>
      <c r="JUW27" s="96" t="str">
        <f>IF(AND('Dummy Table1'!JSV37&lt;&gt;"",'Dummy Table1'!JSX37&lt;&gt;""),IF('Dummy Table1'!JSV37='Dummy Table1'!JSX37,'Dummy Table1'!JSZ37,""),"")</f>
        <v>Iraq</v>
      </c>
      <c r="JUX27" s="96" t="str">
        <f>IF(AND('Dummy Table1'!JSV37&lt;&gt;"",'Dummy Table1'!JSX37&lt;&gt;""),IF('Dummy Table1'!JSV37&lt;'Dummy Table1'!JSX37,'Dummy Table1'!JST37,""),"")</f>
        <v/>
      </c>
      <c r="JUY27" s="96">
        <f>IF(AND('Dummy Table1'!JSV37&lt;&gt;"",'Dummy Table1'!JSX37&lt;&gt;""),'Dummy Table1'!JSX37,0)</f>
        <v>0</v>
      </c>
      <c r="JUZ27" s="96">
        <v>1</v>
      </c>
      <c r="JVA27" s="96" t="str">
        <f t="shared" si="43"/>
        <v/>
      </c>
      <c r="JVB27" s="96" t="str">
        <f t="shared" si="44"/>
        <v>South Africa</v>
      </c>
      <c r="JVC27" s="96" t="str">
        <f t="shared" si="45"/>
        <v/>
      </c>
      <c r="JVD27" s="96" t="str">
        <f t="shared" si="46"/>
        <v/>
      </c>
      <c r="JVE27" s="96" t="str">
        <f t="shared" si="47"/>
        <v>Iraq</v>
      </c>
      <c r="JVF27" s="96" t="str">
        <f t="shared" si="48"/>
        <v/>
      </c>
    </row>
    <row r="28" spans="1:1016 1027:2045 2058:3066 3097:4074 4105:5120 5131:6139 6145:7157 7170:7343" x14ac:dyDescent="0.2">
      <c r="A28" s="108"/>
      <c r="B28" s="109" t="str">
        <f>'All Players'!H24</f>
        <v>Germany</v>
      </c>
      <c r="C28" s="105"/>
      <c r="D28" s="110" t="str">
        <f>IF('All Players'!W24&lt;&gt;"",'All Players'!W24,"")</f>
        <v/>
      </c>
      <c r="E28" s="106" t="s">
        <v>2</v>
      </c>
      <c r="F28" s="110" t="str">
        <f>IF('All Players'!Y24&lt;&gt;"",'All Players'!Y24,"")</f>
        <v/>
      </c>
      <c r="G28" s="105"/>
      <c r="H28" s="105" t="str">
        <f>'All Players'!N24</f>
        <v>Korea Republic</v>
      </c>
      <c r="K28" s="96">
        <f>U28+V28+W28+X28</f>
        <v>2</v>
      </c>
      <c r="L28" s="96" t="str">
        <f>'Dummy Table1'!H21</f>
        <v>Japan</v>
      </c>
      <c r="M28" s="96">
        <f>SUMIF(AZ$4:AZ$60,L28,BH$4:BH$60)+SUMIF(BD$4:BD$60,L28,BH$4:BH$60)</f>
        <v>0</v>
      </c>
      <c r="N28" s="96">
        <f>SUMIF(BA$4:BA$60,L28,BH$4:BH$60)+SUMIF(BE$4:BE$60,L28,BH$4:BH$60)</f>
        <v>0</v>
      </c>
      <c r="O28" s="96">
        <f>SUMIF(BB$4:BB$60,L28,BH$4:BH$60)+SUMIF(BF$4:BF$60,L28,BH$4:BH$60)</f>
        <v>0</v>
      </c>
      <c r="P28" s="96">
        <f>SUMIF($BP$3:$BP$60,L28,$BQ$3:$BQ$60)+SUMIF($BS$3:$BS$60,L28,$BR$3:$BR$60)</f>
        <v>0</v>
      </c>
      <c r="Q28" s="96">
        <f>SUMIF($BS$3:$BS$60,L28,$BQ$3:$BQ$60)+SUMIF($BP$3:$BP$60,L28,$BR$3:$BR$60)</f>
        <v>0</v>
      </c>
      <c r="R28" s="96">
        <f>P28-Q28+100</f>
        <v>100</v>
      </c>
      <c r="S28" s="97">
        <f>M28*3+N28</f>
        <v>0</v>
      </c>
      <c r="T28" s="96">
        <v>9</v>
      </c>
      <c r="U28" s="96">
        <f>RANK(S28,S$25:S$28)</f>
        <v>1</v>
      </c>
      <c r="V28" s="96">
        <f>SUMPRODUCT((S$25:S$28=S28)*(R$25:R$28&gt;R28))</f>
        <v>0</v>
      </c>
      <c r="W28" s="96">
        <f>SUMPRODUCT((S$25:S$28=S28)*(R$25:R$28=R28)*(P$25:P$28&gt;P28))</f>
        <v>0</v>
      </c>
      <c r="X28" s="96">
        <f>SUMPRODUCT((S$25:S$28=S28)*(R$25:R$28=R28)*(P$25:P$28=P28)*(T$25:T$28&lt;T28))</f>
        <v>1</v>
      </c>
      <c r="Y28" s="100">
        <f>IF(SUM(AQ25:AS28)=0,IF(COUNTIF(AT25:AT28,0)&gt;1,4,AT28+1),IF(AH28=AH27,IF(AH28=3,4,AH28),IF(AH28=5,3,IF(AH28=6,4,AH28))))</f>
        <v>4</v>
      </c>
      <c r="Z28" s="96" t="str">
        <f>VLOOKUP(4,K$25:L$28,2,FALSE)</f>
        <v>Germany</v>
      </c>
      <c r="AA28" s="96">
        <f>SUMIF(L$4:L$60,Z28,P$4:P$60)</f>
        <v>0</v>
      </c>
      <c r="AB28" s="96">
        <f>SUMIF(L$4:L$60,Z28,R$4:R$60)</f>
        <v>100</v>
      </c>
      <c r="AC28" s="97">
        <f>SUMIF($L$4:$L$60,$Z28,S$4:S$60)</f>
        <v>0</v>
      </c>
      <c r="AD28" s="96">
        <f>SUMIF($L$4:$L$60,$Z28,K$4:K$60)</f>
        <v>4</v>
      </c>
      <c r="AE28" s="96">
        <f t="shared" si="164"/>
        <v>0</v>
      </c>
      <c r="AF28" s="96">
        <f t="shared" si="164"/>
        <v>0</v>
      </c>
      <c r="AG28" s="96">
        <f>SUMIF($L$4:$L$60,$Z28,T$4:T$60)</f>
        <v>24</v>
      </c>
      <c r="AH28" s="96">
        <f>IF(AI28=0,AD28,AD28+AQ28+AR28+AS28)</f>
        <v>4</v>
      </c>
      <c r="AI28" s="96" t="str">
        <f>IF(AND(AC27=AC28,AC27=AC26,AB27=AB28,AB27=AB26,AA27=AA28,AA27=AA26),Z28,0)</f>
        <v>Germany</v>
      </c>
      <c r="AJ28" s="96">
        <f>SUMIF($BI$4:$BI$60,$AI28,$BH$4:$BH$60)+SUMIF($BL$4:$BL$60,$AI28,$BH$4:$BH$60)</f>
        <v>0</v>
      </c>
      <c r="AK28" s="96">
        <f>SUMIF($BJ$4:$BJ$60,$AI28,$BH$4:$BH$60)+SUMIF($BM$4:$BM$60,$AI28,$BH$4:$BH$60)</f>
        <v>0</v>
      </c>
      <c r="AL28" s="96">
        <f>SUMIF($BK$4:$BK$60,$AI28,$BH$4:$BH$60)+SUMIF($BN$4:$BN$60,$AI28,$BH$4:$BH$60)</f>
        <v>0</v>
      </c>
      <c r="AM28" s="96">
        <f>SUMIF(BI$4:BI$60,AI28,BC$4:BC$60)+SUMIF(BL$4:BL$60,AI28,BG$4:BG$60)+SUMIF(BJ$4:BJ$60,AI28,BC$4:BC$60)+SUMIF(BM$4:BM$60,AI28,BG$4:BG$60)</f>
        <v>0</v>
      </c>
      <c r="AN28" s="96">
        <f>SUMIF(BK$4:BK$60,AI28,BC$4:BC$60)+SUMIF(BN$4:BN$60,AI28,BG$4:BG$60)+SUMIF(BJ$4:BJ$60,AI28,BC$4:BC$60)+SUMIF(BM$4:BM$60,AI28,BG$4:BG$60)</f>
        <v>0</v>
      </c>
      <c r="AO28" s="96">
        <f>AM28-AN28+100</f>
        <v>100</v>
      </c>
      <c r="AP28" s="97">
        <f>IF(AI28&lt;&gt;0,AJ28*3+AK28,"")</f>
        <v>0</v>
      </c>
      <c r="AQ28" s="96">
        <f>IF(AI28&lt;&gt;0,RANK(AP28,AP$25:AP$28)-1,5)</f>
        <v>0</v>
      </c>
      <c r="AR28" s="96">
        <f>IF(AI28&lt;&gt;0,SUMPRODUCT((AP$25:AP$28=AP28)*(AO$25:AO$28&gt;AO28)),5)</f>
        <v>0</v>
      </c>
      <c r="AS28" s="96">
        <f>IF(AI28&lt;&gt;0,SUMPRODUCT((AP$25:AP$28=AP28)*(AO$25:AO$28=AO28)*(AM$25:AM$28&gt;AM28)),5)</f>
        <v>0</v>
      </c>
      <c r="AT28" s="96">
        <f>IF(AI28&lt;&gt;0,SUMPRODUCT(($AP25:$AP28=AP28)*($AO25:$AO28=AO28)*($AM25:$AM28=AM28)*($AU25:$AU28&lt;AU28)),5)</f>
        <v>0</v>
      </c>
      <c r="AU28" s="96">
        <v>0</v>
      </c>
      <c r="AV28" s="96">
        <f>IF(AI28&lt;&gt;0,IF(SUM(AQ28:AS28)=SUM(AQ27:AS27),1,0),0)</f>
        <v>1</v>
      </c>
      <c r="AW28" s="96">
        <f>IF(AX28&lt;&gt;0,AW27+1,AW27)</f>
        <v>4</v>
      </c>
      <c r="AX28" s="96" t="str">
        <f>IF(AV28=1,AI28,0)</f>
        <v>Germany</v>
      </c>
      <c r="BU28" s="108"/>
      <c r="BV28" s="109"/>
      <c r="BW28" s="105"/>
      <c r="BX28" s="110"/>
      <c r="BY28" s="106"/>
      <c r="BZ28" s="110"/>
      <c r="CA28" s="105"/>
      <c r="CB28" s="105"/>
      <c r="CM28" s="97"/>
      <c r="CS28" s="100"/>
      <c r="CW28" s="97"/>
      <c r="DJ28" s="97"/>
      <c r="EO28" s="108"/>
      <c r="EP28" s="109"/>
      <c r="EQ28" s="105"/>
      <c r="ER28" s="110"/>
      <c r="ES28" s="106"/>
      <c r="ET28" s="110"/>
      <c r="EU28" s="105"/>
      <c r="EV28" s="105"/>
      <c r="FG28" s="97"/>
      <c r="FM28" s="100"/>
      <c r="FQ28" s="97"/>
      <c r="GD28" s="97"/>
      <c r="HI28" s="108"/>
      <c r="HJ28" s="109"/>
      <c r="HK28" s="105"/>
      <c r="HL28" s="110"/>
      <c r="HM28" s="106"/>
      <c r="HN28" s="110"/>
      <c r="HO28" s="105"/>
      <c r="HP28" s="105"/>
      <c r="IA28" s="97"/>
      <c r="IG28" s="100"/>
      <c r="IK28" s="97"/>
      <c r="IX28" s="97"/>
      <c r="KC28" s="108"/>
      <c r="KD28" s="109"/>
      <c r="KE28" s="105"/>
      <c r="KF28" s="110"/>
      <c r="KG28" s="106"/>
      <c r="KH28" s="110"/>
      <c r="KI28" s="105"/>
      <c r="KJ28" s="105"/>
      <c r="KU28" s="97"/>
      <c r="LA28" s="100"/>
      <c r="LE28" s="97"/>
      <c r="LR28" s="97"/>
      <c r="MW28" s="108"/>
      <c r="MX28" s="109"/>
      <c r="MY28" s="105"/>
      <c r="MZ28" s="110"/>
      <c r="NA28" s="106"/>
      <c r="NB28" s="110"/>
      <c r="NC28" s="105"/>
      <c r="ND28" s="105"/>
      <c r="NO28" s="97"/>
      <c r="NU28" s="100"/>
      <c r="NY28" s="97"/>
      <c r="OL28" s="97"/>
      <c r="PQ28" s="108"/>
      <c r="PR28" s="109"/>
      <c r="PS28" s="105"/>
      <c r="PT28" s="110"/>
      <c r="PU28" s="106"/>
      <c r="PV28" s="110"/>
      <c r="PW28" s="105"/>
      <c r="PX28" s="105"/>
      <c r="QI28" s="97"/>
      <c r="QO28" s="100"/>
      <c r="QS28" s="97"/>
      <c r="RF28" s="97"/>
      <c r="SK28" s="108"/>
      <c r="SL28" s="109"/>
      <c r="SM28" s="105"/>
      <c r="SN28" s="110"/>
      <c r="SO28" s="106"/>
      <c r="SP28" s="110"/>
      <c r="SQ28" s="105"/>
      <c r="SR28" s="105"/>
      <c r="TC28" s="97"/>
      <c r="TI28" s="100"/>
      <c r="TM28" s="97"/>
      <c r="TZ28" s="97"/>
      <c r="VE28" s="108"/>
      <c r="VF28" s="109"/>
      <c r="VG28" s="105"/>
      <c r="VH28" s="110"/>
      <c r="VI28" s="106"/>
      <c r="VJ28" s="110"/>
      <c r="VK28" s="105"/>
      <c r="VL28" s="105"/>
      <c r="VW28" s="97"/>
      <c r="WC28" s="100"/>
      <c r="WG28" s="97"/>
      <c r="WT28" s="97"/>
      <c r="XY28" s="108"/>
      <c r="XZ28" s="109"/>
      <c r="YA28" s="105"/>
      <c r="YB28" s="110"/>
      <c r="YC28" s="106"/>
      <c r="YD28" s="110"/>
      <c r="YE28" s="105"/>
      <c r="YF28" s="105"/>
      <c r="YQ28" s="97"/>
      <c r="YW28" s="100"/>
      <c r="ZA28" s="97"/>
      <c r="ZN28" s="97"/>
      <c r="AAS28" s="108"/>
      <c r="AAT28" s="109"/>
      <c r="AAU28" s="105"/>
      <c r="AAV28" s="110"/>
      <c r="AAW28" s="106"/>
      <c r="AAX28" s="110"/>
      <c r="AAY28" s="105"/>
      <c r="AAZ28" s="105"/>
      <c r="ABK28" s="97"/>
      <c r="ABQ28" s="100"/>
      <c r="ABU28" s="97"/>
      <c r="ACH28" s="97"/>
      <c r="ADM28" s="108"/>
      <c r="ADN28" s="109"/>
      <c r="ADO28" s="105"/>
      <c r="ADP28" s="110"/>
      <c r="ADQ28" s="106"/>
      <c r="ADR28" s="110"/>
      <c r="ADS28" s="105"/>
      <c r="ADT28" s="105"/>
      <c r="AEE28" s="97"/>
      <c r="AEK28" s="100"/>
      <c r="AEO28" s="97"/>
      <c r="AFB28" s="97"/>
      <c r="AGG28" s="108"/>
      <c r="AGH28" s="109"/>
      <c r="AGI28" s="105"/>
      <c r="AGJ28" s="110"/>
      <c r="AGK28" s="106"/>
      <c r="AGL28" s="110"/>
      <c r="AGM28" s="105"/>
      <c r="AGN28" s="105"/>
      <c r="AGY28" s="97"/>
      <c r="AHE28" s="100"/>
      <c r="AHI28" s="97"/>
      <c r="AHV28" s="97"/>
      <c r="AJA28" s="108"/>
      <c r="AJB28" s="109"/>
      <c r="AJC28" s="105"/>
      <c r="AJD28" s="110"/>
      <c r="AJE28" s="106"/>
      <c r="AJF28" s="110"/>
      <c r="AJG28" s="105"/>
      <c r="AJH28" s="105"/>
      <c r="AJS28" s="97"/>
      <c r="AJY28" s="100"/>
      <c r="AKC28" s="97"/>
      <c r="AKP28" s="97"/>
      <c r="ALU28" s="108"/>
      <c r="ALV28" s="109"/>
      <c r="ALW28" s="105"/>
      <c r="ALX28" s="110"/>
      <c r="ALY28" s="106"/>
      <c r="ALZ28" s="110"/>
      <c r="AMA28" s="105"/>
      <c r="AMB28" s="105"/>
      <c r="AMM28" s="97"/>
      <c r="AMS28" s="100"/>
      <c r="AMW28" s="97"/>
      <c r="ANJ28" s="97"/>
      <c r="AOO28" s="108"/>
      <c r="AOP28" s="109"/>
      <c r="AOQ28" s="105"/>
      <c r="AOR28" s="110"/>
      <c r="AOS28" s="106"/>
      <c r="AOT28" s="110"/>
      <c r="AOU28" s="105"/>
      <c r="AOV28" s="105"/>
      <c r="APG28" s="97"/>
      <c r="APM28" s="100"/>
      <c r="APQ28" s="97"/>
      <c r="AQD28" s="97"/>
      <c r="ARI28" s="108"/>
      <c r="ARJ28" s="109"/>
      <c r="ARK28" s="105"/>
      <c r="ARL28" s="110"/>
      <c r="ARM28" s="106"/>
      <c r="ARN28" s="110"/>
      <c r="ARO28" s="105"/>
      <c r="ARP28" s="105"/>
      <c r="ASA28" s="97"/>
      <c r="ASG28" s="100"/>
      <c r="ASK28" s="97"/>
      <c r="ASX28" s="97"/>
      <c r="AUC28" s="108"/>
      <c r="AUD28" s="109"/>
      <c r="AUE28" s="105"/>
      <c r="AUF28" s="110"/>
      <c r="AUG28" s="106"/>
      <c r="AUH28" s="110"/>
      <c r="AUI28" s="105"/>
      <c r="AUJ28" s="105"/>
      <c r="AUU28" s="97"/>
      <c r="AVA28" s="100"/>
      <c r="AVE28" s="97"/>
      <c r="AVR28" s="97"/>
      <c r="AWW28" s="108"/>
      <c r="AWX28" s="109"/>
      <c r="AWY28" s="105"/>
      <c r="AWZ28" s="110"/>
      <c r="AXA28" s="106"/>
      <c r="AXB28" s="110"/>
      <c r="AXC28" s="105"/>
      <c r="AXD28" s="105"/>
      <c r="AXO28" s="97"/>
      <c r="AXU28" s="100"/>
      <c r="AXY28" s="97"/>
      <c r="AYL28" s="97"/>
      <c r="AZQ28" s="108"/>
      <c r="AZR28" s="109"/>
      <c r="AZS28" s="105"/>
      <c r="AZT28" s="110"/>
      <c r="AZU28" s="106"/>
      <c r="AZV28" s="110"/>
      <c r="AZW28" s="105"/>
      <c r="AZX28" s="105"/>
      <c r="BAI28" s="97"/>
      <c r="BAO28" s="100"/>
      <c r="BAS28" s="97"/>
      <c r="BBF28" s="97"/>
      <c r="BCK28" s="108"/>
      <c r="BCL28" s="109"/>
      <c r="BCM28" s="105"/>
      <c r="BCN28" s="110"/>
      <c r="BCO28" s="106"/>
      <c r="BCP28" s="110"/>
      <c r="BCQ28" s="105"/>
      <c r="BCR28" s="105"/>
      <c r="BDC28" s="97"/>
      <c r="BDI28" s="100"/>
      <c r="BDM28" s="97"/>
      <c r="BDZ28" s="97"/>
      <c r="BFE28" s="108"/>
      <c r="BFF28" s="109"/>
      <c r="BFG28" s="105"/>
      <c r="BFH28" s="110"/>
      <c r="BFI28" s="106"/>
      <c r="BFJ28" s="110"/>
      <c r="BFK28" s="105"/>
      <c r="BFL28" s="105"/>
      <c r="BFW28" s="97"/>
      <c r="BGC28" s="100"/>
      <c r="BGG28" s="97"/>
      <c r="BGT28" s="97"/>
      <c r="BHY28" s="108"/>
      <c r="BHZ28" s="109"/>
      <c r="BIA28" s="105"/>
      <c r="BIB28" s="110"/>
      <c r="BIC28" s="106"/>
      <c r="BID28" s="110"/>
      <c r="BIE28" s="105"/>
      <c r="BIF28" s="105"/>
      <c r="BIQ28" s="97"/>
      <c r="BIW28" s="100"/>
      <c r="BJA28" s="97"/>
      <c r="BJN28" s="97"/>
      <c r="BKS28" s="108"/>
      <c r="BKT28" s="109"/>
      <c r="BKU28" s="105"/>
      <c r="BKV28" s="110"/>
      <c r="BKW28" s="106"/>
      <c r="BKX28" s="110"/>
      <c r="BKY28" s="105"/>
      <c r="BKZ28" s="105"/>
      <c r="BLK28" s="97"/>
      <c r="BLQ28" s="100"/>
      <c r="BLU28" s="97"/>
      <c r="BMH28" s="97"/>
      <c r="BNM28" s="108"/>
      <c r="BNN28" s="109"/>
      <c r="BNO28" s="105"/>
      <c r="BNP28" s="110"/>
      <c r="BNQ28" s="106"/>
      <c r="BNR28" s="110"/>
      <c r="BNS28" s="105"/>
      <c r="BNT28" s="105"/>
      <c r="BOE28" s="97"/>
      <c r="BOK28" s="100"/>
      <c r="BOO28" s="97"/>
      <c r="BPB28" s="97"/>
      <c r="BQG28" s="108"/>
      <c r="BQH28" s="109"/>
      <c r="BQI28" s="105"/>
      <c r="BQJ28" s="110"/>
      <c r="BQK28" s="106"/>
      <c r="BQL28" s="110"/>
      <c r="BQM28" s="105"/>
      <c r="BQN28" s="105"/>
      <c r="BQY28" s="97"/>
      <c r="BRE28" s="100"/>
      <c r="BRI28" s="97"/>
      <c r="BRV28" s="97"/>
      <c r="BTA28" s="108"/>
      <c r="BTB28" s="109"/>
      <c r="BTC28" s="105"/>
      <c r="BTD28" s="110"/>
      <c r="BTE28" s="106"/>
      <c r="BTF28" s="110"/>
      <c r="BTG28" s="105"/>
      <c r="BTH28" s="105"/>
      <c r="BTS28" s="97"/>
      <c r="BTY28" s="100"/>
      <c r="BUC28" s="97"/>
      <c r="BUP28" s="97"/>
      <c r="BVU28" s="108"/>
      <c r="BVV28" s="109"/>
      <c r="BVW28" s="105"/>
      <c r="BVX28" s="110"/>
      <c r="BVY28" s="106"/>
      <c r="BVZ28" s="110"/>
      <c r="BWA28" s="105"/>
      <c r="BWB28" s="105"/>
      <c r="BWM28" s="97"/>
      <c r="BWS28" s="100"/>
      <c r="BWW28" s="97"/>
      <c r="BXJ28" s="97"/>
      <c r="BYO28" s="108"/>
      <c r="BYP28" s="109"/>
      <c r="BYQ28" s="105"/>
      <c r="BYR28" s="110"/>
      <c r="BYS28" s="106"/>
      <c r="BYT28" s="110"/>
      <c r="BYU28" s="105"/>
      <c r="BYV28" s="105"/>
      <c r="BZG28" s="97"/>
      <c r="BZM28" s="100"/>
      <c r="BZQ28" s="97"/>
      <c r="CAD28" s="97"/>
      <c r="CBI28" s="108"/>
      <c r="CBJ28" s="109"/>
      <c r="CBK28" s="105"/>
      <c r="CBL28" s="110"/>
      <c r="CBM28" s="106"/>
      <c r="CBN28" s="110"/>
      <c r="CBO28" s="105"/>
      <c r="CBP28" s="105"/>
      <c r="CCA28" s="97"/>
      <c r="CCG28" s="100"/>
      <c r="CCK28" s="97"/>
      <c r="CCX28" s="97"/>
      <c r="CEC28" s="108"/>
      <c r="CED28" s="109"/>
      <c r="CEE28" s="105"/>
      <c r="CEF28" s="110"/>
      <c r="CEG28" s="106"/>
      <c r="CEH28" s="110"/>
      <c r="CEI28" s="105"/>
      <c r="CEJ28" s="105"/>
      <c r="CEU28" s="97"/>
      <c r="CFA28" s="100"/>
      <c r="CFE28" s="97"/>
      <c r="CFR28" s="97"/>
      <c r="CGW28" s="108"/>
      <c r="CGX28" s="109"/>
      <c r="CGY28" s="105"/>
      <c r="CGZ28" s="110"/>
      <c r="CHA28" s="106"/>
      <c r="CHB28" s="110"/>
      <c r="CHC28" s="105"/>
      <c r="CHD28" s="105"/>
      <c r="CHO28" s="97"/>
      <c r="CHU28" s="100"/>
      <c r="CHY28" s="97"/>
      <c r="CIL28" s="97"/>
      <c r="CJQ28" s="108"/>
      <c r="CJR28" s="109"/>
      <c r="CJS28" s="105"/>
      <c r="CJT28" s="110"/>
      <c r="CJU28" s="106"/>
      <c r="CJV28" s="110"/>
      <c r="CJW28" s="105"/>
      <c r="CJX28" s="105"/>
      <c r="CKI28" s="97"/>
      <c r="CKO28" s="100"/>
      <c r="CKS28" s="97"/>
      <c r="CLF28" s="97"/>
      <c r="CMK28" s="108"/>
      <c r="CML28" s="109"/>
      <c r="CMM28" s="105"/>
      <c r="CMN28" s="110"/>
      <c r="CMO28" s="106"/>
      <c r="CMP28" s="110"/>
      <c r="CMQ28" s="105"/>
      <c r="CMR28" s="105"/>
      <c r="CNC28" s="97"/>
      <c r="CNI28" s="100"/>
      <c r="CNM28" s="97"/>
      <c r="CNZ28" s="97"/>
      <c r="CPE28" s="108"/>
      <c r="CPF28" s="109"/>
      <c r="CPG28" s="105"/>
      <c r="CPH28" s="110"/>
      <c r="CPI28" s="106"/>
      <c r="CPJ28" s="110"/>
      <c r="CPK28" s="105"/>
      <c r="CPL28" s="105"/>
      <c r="CPW28" s="97"/>
      <c r="CQC28" s="100"/>
      <c r="CQG28" s="97"/>
      <c r="CQT28" s="97"/>
      <c r="CRY28" s="108"/>
      <c r="CRZ28" s="109"/>
      <c r="CSA28" s="105"/>
      <c r="CSB28" s="110"/>
      <c r="CSC28" s="106"/>
      <c r="CSD28" s="110"/>
      <c r="CSE28" s="105"/>
      <c r="CSF28" s="105"/>
      <c r="CSQ28" s="97"/>
      <c r="CSW28" s="100"/>
      <c r="CTA28" s="97"/>
      <c r="CTN28" s="97"/>
      <c r="CUS28" s="108"/>
      <c r="CUT28" s="109"/>
      <c r="CUU28" s="105"/>
      <c r="CUV28" s="110"/>
      <c r="CUW28" s="106"/>
      <c r="CUX28" s="110"/>
      <c r="CUY28" s="105"/>
      <c r="CUZ28" s="105"/>
      <c r="CVK28" s="97"/>
      <c r="CVQ28" s="100"/>
      <c r="CVU28" s="97"/>
      <c r="CWH28" s="97"/>
      <c r="CXM28" s="108"/>
      <c r="CXN28" s="109"/>
      <c r="CXO28" s="105"/>
      <c r="CXP28" s="110"/>
      <c r="CXQ28" s="106"/>
      <c r="CXR28" s="110"/>
      <c r="CXS28" s="105"/>
      <c r="CXT28" s="105"/>
      <c r="CYE28" s="97"/>
      <c r="CYK28" s="100"/>
      <c r="CYO28" s="97"/>
      <c r="CZB28" s="97"/>
      <c r="DAG28" s="108"/>
      <c r="DAH28" s="109"/>
      <c r="DAI28" s="105"/>
      <c r="DAJ28" s="110"/>
      <c r="DAK28" s="106"/>
      <c r="DAL28" s="110"/>
      <c r="DAM28" s="105"/>
      <c r="DAN28" s="105"/>
      <c r="DAY28" s="97"/>
      <c r="DBE28" s="100"/>
      <c r="DBI28" s="97"/>
      <c r="DBV28" s="97"/>
      <c r="DDA28" s="108"/>
      <c r="DDB28" s="109"/>
      <c r="DDC28" s="105"/>
      <c r="DDD28" s="110"/>
      <c r="DDE28" s="106"/>
      <c r="DDF28" s="110"/>
      <c r="DDG28" s="105"/>
      <c r="DDH28" s="105"/>
      <c r="DDS28" s="97"/>
      <c r="DDY28" s="100"/>
      <c r="DEC28" s="97"/>
      <c r="DEP28" s="97"/>
      <c r="DFU28" s="108"/>
      <c r="DFV28" s="109"/>
      <c r="DFW28" s="105"/>
      <c r="DFX28" s="110"/>
      <c r="DFY28" s="106"/>
      <c r="DFZ28" s="110"/>
      <c r="DGA28" s="105"/>
      <c r="DGB28" s="105"/>
      <c r="DGM28" s="97"/>
      <c r="DGS28" s="100"/>
      <c r="DGW28" s="97"/>
      <c r="DHJ28" s="97"/>
      <c r="DIO28" s="108"/>
      <c r="DIP28" s="109"/>
      <c r="DIQ28" s="105"/>
      <c r="DIR28" s="110"/>
      <c r="DIS28" s="106"/>
      <c r="DIT28" s="110"/>
      <c r="DIU28" s="105"/>
      <c r="DIV28" s="105"/>
      <c r="DJG28" s="97"/>
      <c r="DJM28" s="100"/>
      <c r="DJQ28" s="97"/>
      <c r="DKD28" s="97"/>
      <c r="DLI28" s="108"/>
      <c r="DLJ28" s="109"/>
      <c r="DLK28" s="105"/>
      <c r="DLL28" s="110"/>
      <c r="DLM28" s="106"/>
      <c r="DLN28" s="110"/>
      <c r="DLO28" s="105"/>
      <c r="DLP28" s="105"/>
      <c r="DMA28" s="97"/>
      <c r="DMG28" s="100"/>
      <c r="DMK28" s="97"/>
      <c r="DMX28" s="97"/>
      <c r="DOC28" s="108"/>
      <c r="DOD28" s="109"/>
      <c r="DOE28" s="105"/>
      <c r="DOF28" s="110"/>
      <c r="DOG28" s="106"/>
      <c r="DOH28" s="110"/>
      <c r="DOI28" s="105"/>
      <c r="DOJ28" s="105"/>
      <c r="DOU28" s="97"/>
      <c r="DPA28" s="100"/>
      <c r="DPE28" s="97"/>
      <c r="DPR28" s="97"/>
      <c r="DQW28" s="108"/>
      <c r="DQX28" s="109"/>
      <c r="DQY28" s="105"/>
      <c r="DQZ28" s="110"/>
      <c r="DRA28" s="106"/>
      <c r="DRB28" s="110"/>
      <c r="DRC28" s="105"/>
      <c r="DRD28" s="105"/>
      <c r="DRO28" s="97"/>
      <c r="DRU28" s="100"/>
      <c r="DRY28" s="97"/>
      <c r="DSL28" s="97"/>
      <c r="DTQ28" s="108"/>
      <c r="DTR28" s="109"/>
      <c r="DTS28" s="105"/>
      <c r="DTT28" s="110"/>
      <c r="DTU28" s="106"/>
      <c r="DTV28" s="110"/>
      <c r="DTW28" s="105"/>
      <c r="DTX28" s="105"/>
      <c r="DUI28" s="97"/>
      <c r="DUO28" s="100"/>
      <c r="DUS28" s="97"/>
      <c r="DVF28" s="97"/>
      <c r="DWK28" s="108"/>
      <c r="DWL28" s="109"/>
      <c r="DWM28" s="105"/>
      <c r="DWN28" s="110"/>
      <c r="DWO28" s="106"/>
      <c r="DWP28" s="110"/>
      <c r="DWQ28" s="105"/>
      <c r="DWR28" s="105"/>
      <c r="DXC28" s="97"/>
      <c r="DXI28" s="100"/>
      <c r="DXM28" s="97"/>
      <c r="DXZ28" s="97"/>
      <c r="DZE28" s="108"/>
      <c r="DZF28" s="109"/>
      <c r="DZG28" s="105"/>
      <c r="DZH28" s="110"/>
      <c r="DZI28" s="106"/>
      <c r="DZJ28" s="110"/>
      <c r="DZK28" s="105"/>
      <c r="DZL28" s="105"/>
      <c r="DZW28" s="97"/>
      <c r="EAC28" s="100"/>
      <c r="EAG28" s="97"/>
      <c r="EAT28" s="97"/>
      <c r="EBY28" s="108"/>
      <c r="EBZ28" s="109"/>
      <c r="ECA28" s="105"/>
      <c r="ECB28" s="110"/>
      <c r="ECC28" s="106"/>
      <c r="ECD28" s="110"/>
      <c r="ECE28" s="105"/>
      <c r="ECF28" s="105"/>
      <c r="ECQ28" s="97"/>
      <c r="ECW28" s="100"/>
      <c r="EDA28" s="97"/>
      <c r="EDN28" s="97"/>
      <c r="EES28" s="108"/>
      <c r="EET28" s="109"/>
      <c r="EEU28" s="105"/>
      <c r="EEV28" s="110"/>
      <c r="EEW28" s="106"/>
      <c r="EEX28" s="110"/>
      <c r="EEY28" s="105"/>
      <c r="EEZ28" s="105"/>
      <c r="EFK28" s="97"/>
      <c r="EFQ28" s="100"/>
      <c r="EFU28" s="97"/>
      <c r="EGH28" s="97"/>
      <c r="EHM28" s="108"/>
      <c r="EHN28" s="109"/>
      <c r="EHO28" s="105"/>
      <c r="EHP28" s="110"/>
      <c r="EHQ28" s="106"/>
      <c r="EHR28" s="110"/>
      <c r="EHS28" s="105"/>
      <c r="EHT28" s="105"/>
      <c r="EIE28" s="97"/>
      <c r="EIK28" s="100"/>
      <c r="EIO28" s="97"/>
      <c r="EJB28" s="97"/>
      <c r="EKG28" s="108"/>
      <c r="EKH28" s="109"/>
      <c r="EKI28" s="105"/>
      <c r="EKJ28" s="110"/>
      <c r="EKK28" s="106"/>
      <c r="EKL28" s="110"/>
      <c r="EKM28" s="105"/>
      <c r="EKN28" s="105"/>
      <c r="EKY28" s="97"/>
      <c r="ELE28" s="100"/>
      <c r="ELI28" s="97"/>
      <c r="ELV28" s="97"/>
      <c r="ENA28" s="108"/>
      <c r="ENB28" s="109"/>
      <c r="ENC28" s="105"/>
      <c r="END28" s="110"/>
      <c r="ENE28" s="106"/>
      <c r="ENF28" s="110"/>
      <c r="ENG28" s="105"/>
      <c r="ENH28" s="105"/>
      <c r="ENS28" s="97"/>
      <c r="ENY28" s="100"/>
      <c r="EOC28" s="97"/>
      <c r="EOP28" s="97"/>
      <c r="EPU28" s="108"/>
      <c r="EPV28" s="109"/>
      <c r="EPW28" s="105"/>
      <c r="EPX28" s="110"/>
      <c r="EPY28" s="106"/>
      <c r="EPZ28" s="110"/>
      <c r="EQA28" s="105"/>
      <c r="EQB28" s="105"/>
      <c r="EQM28" s="97"/>
      <c r="EQS28" s="100"/>
      <c r="EQW28" s="97"/>
      <c r="ERJ28" s="97"/>
      <c r="ESO28" s="108"/>
      <c r="ESP28" s="109"/>
      <c r="ESQ28" s="105"/>
      <c r="ESR28" s="110"/>
      <c r="ESS28" s="106"/>
      <c r="EST28" s="110"/>
      <c r="ESU28" s="105"/>
      <c r="ESV28" s="105"/>
      <c r="ETG28" s="97"/>
      <c r="ETM28" s="100"/>
      <c r="ETQ28" s="97"/>
      <c r="EUD28" s="97"/>
      <c r="EVI28" s="108"/>
      <c r="EVJ28" s="109"/>
      <c r="EVK28" s="105"/>
      <c r="EVL28" s="110"/>
      <c r="EVM28" s="106"/>
      <c r="EVN28" s="110"/>
      <c r="EVO28" s="105"/>
      <c r="EVP28" s="105"/>
      <c r="EWA28" s="97"/>
      <c r="EWG28" s="100"/>
      <c r="EWK28" s="97"/>
      <c r="EWX28" s="97"/>
      <c r="EYC28" s="108"/>
      <c r="EYD28" s="109"/>
      <c r="EYE28" s="105"/>
      <c r="EYF28" s="110"/>
      <c r="EYG28" s="106"/>
      <c r="EYH28" s="110"/>
      <c r="EYI28" s="105"/>
      <c r="EYJ28" s="105"/>
      <c r="EYU28" s="97"/>
      <c r="EZA28" s="100"/>
      <c r="EZE28" s="97"/>
      <c r="EZR28" s="97"/>
      <c r="FAW28" s="108"/>
      <c r="FAX28" s="109"/>
      <c r="FAY28" s="105"/>
      <c r="FAZ28" s="110"/>
      <c r="FBA28" s="106"/>
      <c r="FBB28" s="110"/>
      <c r="FBC28" s="105"/>
      <c r="FBD28" s="105"/>
      <c r="FBO28" s="97"/>
      <c r="FBU28" s="100"/>
      <c r="FBY28" s="97"/>
      <c r="FCL28" s="97"/>
      <c r="FDQ28" s="108"/>
      <c r="FDR28" s="109"/>
      <c r="FDS28" s="105"/>
      <c r="FDT28" s="110"/>
      <c r="FDU28" s="106"/>
      <c r="FDV28" s="110"/>
      <c r="FDW28" s="105"/>
      <c r="FDX28" s="105"/>
      <c r="FEI28" s="97"/>
      <c r="FEO28" s="100"/>
      <c r="FES28" s="97"/>
      <c r="FFF28" s="97"/>
      <c r="FGK28" s="108"/>
      <c r="FGL28" s="109"/>
      <c r="FGM28" s="105"/>
      <c r="FGN28" s="110"/>
      <c r="FGO28" s="106"/>
      <c r="FGP28" s="110"/>
      <c r="FGQ28" s="105"/>
      <c r="FGR28" s="105"/>
      <c r="FHC28" s="97"/>
      <c r="FHI28" s="100"/>
      <c r="FHM28" s="97"/>
      <c r="FHZ28" s="97"/>
      <c r="FJE28" s="108"/>
      <c r="FJF28" s="109"/>
      <c r="FJG28" s="105"/>
      <c r="FJH28" s="110"/>
      <c r="FJI28" s="106"/>
      <c r="FJJ28" s="110"/>
      <c r="FJK28" s="105"/>
      <c r="FJL28" s="105"/>
      <c r="FJW28" s="97"/>
      <c r="FKC28" s="100"/>
      <c r="FKG28" s="97"/>
      <c r="FKT28" s="97"/>
      <c r="FLY28" s="108"/>
      <c r="FLZ28" s="109"/>
      <c r="FMA28" s="105"/>
      <c r="FMB28" s="110"/>
      <c r="FMC28" s="106"/>
      <c r="FMD28" s="110"/>
      <c r="FME28" s="105"/>
      <c r="FMF28" s="105"/>
      <c r="FMQ28" s="97"/>
      <c r="FMW28" s="100"/>
      <c r="FNA28" s="97"/>
      <c r="FNN28" s="97"/>
      <c r="FOS28" s="108"/>
      <c r="FOT28" s="109"/>
      <c r="FOU28" s="105"/>
      <c r="FOV28" s="110"/>
      <c r="FOW28" s="106"/>
      <c r="FOX28" s="110"/>
      <c r="FOY28" s="105"/>
      <c r="FOZ28" s="105"/>
      <c r="FPK28" s="97"/>
      <c r="FPQ28" s="100"/>
      <c r="FPU28" s="97"/>
      <c r="FQH28" s="97"/>
      <c r="FRM28" s="108"/>
      <c r="FRN28" s="109"/>
      <c r="FRO28" s="105"/>
      <c r="FRP28" s="110"/>
      <c r="FRQ28" s="106"/>
      <c r="FRR28" s="110"/>
      <c r="FRS28" s="105"/>
      <c r="FRT28" s="105"/>
      <c r="FSE28" s="97"/>
      <c r="FSK28" s="100"/>
      <c r="FSO28" s="97"/>
      <c r="FTB28" s="97"/>
      <c r="FUG28" s="108"/>
      <c r="FUH28" s="109"/>
      <c r="FUI28" s="105"/>
      <c r="FUJ28" s="110"/>
      <c r="FUK28" s="106"/>
      <c r="FUL28" s="110"/>
      <c r="FUM28" s="105"/>
      <c r="FUN28" s="105"/>
      <c r="FUY28" s="97"/>
      <c r="FVE28" s="100"/>
      <c r="FVI28" s="97"/>
      <c r="FVV28" s="97"/>
      <c r="FXA28" s="108"/>
      <c r="FXB28" s="109"/>
      <c r="FXC28" s="105"/>
      <c r="FXD28" s="110"/>
      <c r="FXE28" s="106"/>
      <c r="FXF28" s="110"/>
      <c r="FXG28" s="105"/>
      <c r="FXH28" s="105"/>
      <c r="FXS28" s="97"/>
      <c r="FXY28" s="100"/>
      <c r="FYC28" s="97"/>
      <c r="FYP28" s="97"/>
      <c r="FZU28" s="108"/>
      <c r="FZV28" s="109"/>
      <c r="FZW28" s="105"/>
      <c r="FZX28" s="110"/>
      <c r="FZY28" s="106"/>
      <c r="FZZ28" s="110"/>
      <c r="GAA28" s="105"/>
      <c r="GAB28" s="105"/>
      <c r="GAM28" s="97"/>
      <c r="GAS28" s="100"/>
      <c r="GAW28" s="97"/>
      <c r="GBJ28" s="97"/>
      <c r="GCO28" s="108"/>
      <c r="GCP28" s="109"/>
      <c r="GCQ28" s="105"/>
      <c r="GCR28" s="110"/>
      <c r="GCS28" s="106"/>
      <c r="GCT28" s="110"/>
      <c r="GCU28" s="105"/>
      <c r="GCV28" s="105"/>
      <c r="GDG28" s="97"/>
      <c r="GDM28" s="100"/>
      <c r="GDQ28" s="97"/>
      <c r="GED28" s="97"/>
      <c r="GFI28" s="108"/>
      <c r="GFJ28" s="109"/>
      <c r="GFK28" s="105"/>
      <c r="GFL28" s="110"/>
      <c r="GFM28" s="106"/>
      <c r="GFN28" s="110"/>
      <c r="GFO28" s="105"/>
      <c r="GFP28" s="105"/>
      <c r="GGA28" s="97"/>
      <c r="GGG28" s="100"/>
      <c r="GGK28" s="97"/>
      <c r="GGX28" s="97"/>
      <c r="GIC28" s="108"/>
      <c r="GID28" s="109"/>
      <c r="GIE28" s="105"/>
      <c r="GIF28" s="110"/>
      <c r="GIG28" s="106"/>
      <c r="GIH28" s="110"/>
      <c r="GII28" s="105"/>
      <c r="GIJ28" s="105"/>
      <c r="GIU28" s="97"/>
      <c r="GJA28" s="100"/>
      <c r="GJE28" s="97"/>
      <c r="GJR28" s="97"/>
      <c r="GKW28" s="108"/>
      <c r="GKX28" s="109"/>
      <c r="GKY28" s="105"/>
      <c r="GKZ28" s="110"/>
      <c r="GLA28" s="106"/>
      <c r="GLB28" s="110"/>
      <c r="GLC28" s="105"/>
      <c r="GLD28" s="105"/>
      <c r="GLO28" s="97"/>
      <c r="GLU28" s="100"/>
      <c r="GLY28" s="97"/>
      <c r="GML28" s="97"/>
      <c r="GNQ28" s="108"/>
      <c r="GNR28" s="109"/>
      <c r="GNS28" s="105"/>
      <c r="GNT28" s="110"/>
      <c r="GNU28" s="106"/>
      <c r="GNV28" s="110"/>
      <c r="GNW28" s="105"/>
      <c r="GNX28" s="105"/>
      <c r="GOI28" s="97"/>
      <c r="GOO28" s="100"/>
      <c r="GOS28" s="97"/>
      <c r="GPF28" s="97"/>
      <c r="GQK28" s="108"/>
      <c r="GQL28" s="109"/>
      <c r="GQM28" s="105"/>
      <c r="GQN28" s="110"/>
      <c r="GQO28" s="106"/>
      <c r="GQP28" s="110"/>
      <c r="GQQ28" s="105"/>
      <c r="GQR28" s="105"/>
      <c r="GRC28" s="97"/>
      <c r="GRI28" s="100"/>
      <c r="GRM28" s="97"/>
      <c r="GRZ28" s="97"/>
      <c r="GTE28" s="108"/>
      <c r="GTF28" s="109"/>
      <c r="GTG28" s="105"/>
      <c r="GTH28" s="110"/>
      <c r="GTI28" s="106"/>
      <c r="GTJ28" s="110"/>
      <c r="GTK28" s="105"/>
      <c r="GTL28" s="105"/>
      <c r="GTW28" s="97"/>
      <c r="GUC28" s="100"/>
      <c r="GUG28" s="97"/>
      <c r="GUT28" s="97"/>
      <c r="GVY28" s="108"/>
      <c r="GVZ28" s="109"/>
      <c r="GWA28" s="105"/>
      <c r="GWB28" s="110"/>
      <c r="GWC28" s="106"/>
      <c r="GWD28" s="110"/>
      <c r="GWE28" s="105"/>
      <c r="GWF28" s="105"/>
      <c r="GWQ28" s="97"/>
      <c r="GWW28" s="100"/>
      <c r="GXA28" s="97"/>
      <c r="GXN28" s="97"/>
      <c r="GYS28" s="108"/>
      <c r="GYT28" s="109"/>
      <c r="GYU28" s="105"/>
      <c r="GYV28" s="110"/>
      <c r="GYW28" s="106"/>
      <c r="GYX28" s="110"/>
      <c r="GYY28" s="105"/>
      <c r="GYZ28" s="105"/>
      <c r="GZK28" s="97"/>
      <c r="GZQ28" s="100"/>
      <c r="GZU28" s="97"/>
      <c r="HAH28" s="97"/>
      <c r="HBM28" s="108"/>
      <c r="HBN28" s="109"/>
      <c r="HBO28" s="105"/>
      <c r="HBP28" s="110"/>
      <c r="HBQ28" s="106"/>
      <c r="HBR28" s="110"/>
      <c r="HBS28" s="105"/>
      <c r="HBT28" s="105"/>
      <c r="HCE28" s="97"/>
      <c r="HCK28" s="100"/>
      <c r="HCO28" s="97"/>
      <c r="HDB28" s="97"/>
      <c r="HEG28" s="108"/>
      <c r="HEH28" s="109"/>
      <c r="HEI28" s="105"/>
      <c r="HEJ28" s="110"/>
      <c r="HEK28" s="106"/>
      <c r="HEL28" s="110"/>
      <c r="HEM28" s="105"/>
      <c r="HEN28" s="105"/>
      <c r="HEY28" s="97"/>
      <c r="HFE28" s="100"/>
      <c r="HFI28" s="97"/>
      <c r="HFV28" s="97"/>
      <c r="HHA28" s="108"/>
      <c r="HHB28" s="109"/>
      <c r="HHC28" s="105"/>
      <c r="HHD28" s="110"/>
      <c r="HHE28" s="106"/>
      <c r="HHF28" s="110"/>
      <c r="HHG28" s="105"/>
      <c r="HHH28" s="105"/>
      <c r="HHS28" s="97"/>
      <c r="HHY28" s="100"/>
      <c r="HIC28" s="97"/>
      <c r="HIP28" s="97"/>
      <c r="HJU28" s="108"/>
      <c r="HJV28" s="109"/>
      <c r="HJW28" s="105"/>
      <c r="HJX28" s="110"/>
      <c r="HJY28" s="106"/>
      <c r="HJZ28" s="110"/>
      <c r="HKA28" s="105"/>
      <c r="HKB28" s="105"/>
      <c r="HKM28" s="97"/>
      <c r="HKS28" s="100"/>
      <c r="HKW28" s="97"/>
      <c r="HLJ28" s="97"/>
      <c r="HMO28" s="108"/>
      <c r="HMP28" s="109"/>
      <c r="HMQ28" s="105"/>
      <c r="HMR28" s="110"/>
      <c r="HMS28" s="106"/>
      <c r="HMT28" s="110"/>
      <c r="HMU28" s="105"/>
      <c r="HMV28" s="105"/>
      <c r="HNG28" s="97"/>
      <c r="HNM28" s="100"/>
      <c r="HNQ28" s="97"/>
      <c r="HOD28" s="97"/>
      <c r="HPI28" s="108"/>
      <c r="HPJ28" s="109"/>
      <c r="HPK28" s="105"/>
      <c r="HPL28" s="110"/>
      <c r="HPM28" s="106"/>
      <c r="HPN28" s="110"/>
      <c r="HPO28" s="105"/>
      <c r="HPP28" s="105"/>
      <c r="HQA28" s="97"/>
      <c r="HQG28" s="100"/>
      <c r="HQK28" s="97"/>
      <c r="HQX28" s="97"/>
      <c r="HSC28" s="108"/>
      <c r="HSD28" s="109"/>
      <c r="HSE28" s="105"/>
      <c r="HSF28" s="110"/>
      <c r="HSG28" s="106"/>
      <c r="HSH28" s="110"/>
      <c r="HSI28" s="105"/>
      <c r="HSJ28" s="105"/>
      <c r="HSU28" s="97"/>
      <c r="HTA28" s="100"/>
      <c r="HTE28" s="97"/>
      <c r="HTR28" s="97"/>
      <c r="HUW28" s="108"/>
      <c r="HUX28" s="109"/>
      <c r="HUY28" s="105"/>
      <c r="HUZ28" s="110"/>
      <c r="HVA28" s="106"/>
      <c r="HVB28" s="110"/>
      <c r="HVC28" s="105"/>
      <c r="HVD28" s="105"/>
      <c r="HVO28" s="97"/>
      <c r="HVU28" s="100"/>
      <c r="HVY28" s="97"/>
      <c r="HWL28" s="97"/>
      <c r="HXQ28" s="108"/>
      <c r="HXR28" s="109"/>
      <c r="HXS28" s="105"/>
      <c r="HXT28" s="110"/>
      <c r="HXU28" s="106"/>
      <c r="HXV28" s="110"/>
      <c r="HXW28" s="105"/>
      <c r="HXX28" s="105"/>
      <c r="HYI28" s="97"/>
      <c r="HYO28" s="100"/>
      <c r="HYS28" s="97"/>
      <c r="HZF28" s="97"/>
      <c r="IAK28" s="108"/>
      <c r="IAL28" s="109"/>
      <c r="IAM28" s="105"/>
      <c r="IAN28" s="110"/>
      <c r="IAO28" s="106"/>
      <c r="IAP28" s="110"/>
      <c r="IAQ28" s="105"/>
      <c r="IAR28" s="105"/>
      <c r="IBC28" s="97"/>
      <c r="IBI28" s="100"/>
      <c r="IBM28" s="97"/>
      <c r="IBZ28" s="97"/>
      <c r="IDE28" s="108"/>
      <c r="IDF28" s="109"/>
      <c r="IDG28" s="105"/>
      <c r="IDH28" s="110"/>
      <c r="IDI28" s="106"/>
      <c r="IDJ28" s="110"/>
      <c r="IDK28" s="105"/>
      <c r="IDL28" s="105"/>
      <c r="IDW28" s="97"/>
      <c r="IEC28" s="100"/>
      <c r="IEG28" s="97"/>
      <c r="IET28" s="97"/>
      <c r="IFY28" s="108"/>
      <c r="IFZ28" s="109"/>
      <c r="IGA28" s="105"/>
      <c r="IGB28" s="110"/>
      <c r="IGC28" s="106"/>
      <c r="IGD28" s="110"/>
      <c r="IGE28" s="105"/>
      <c r="IGF28" s="105"/>
      <c r="IGQ28" s="97"/>
      <c r="IGW28" s="100"/>
      <c r="IHA28" s="97"/>
      <c r="IHN28" s="97"/>
      <c r="IIS28" s="108"/>
      <c r="IIT28" s="109"/>
      <c r="IIU28" s="105"/>
      <c r="IIV28" s="110"/>
      <c r="IIW28" s="106"/>
      <c r="IIX28" s="110"/>
      <c r="IIY28" s="105"/>
      <c r="IIZ28" s="105"/>
      <c r="IJK28" s="97"/>
      <c r="IJQ28" s="100"/>
      <c r="IJU28" s="97"/>
      <c r="IKH28" s="97"/>
      <c r="ILM28" s="108"/>
      <c r="ILN28" s="109"/>
      <c r="ILO28" s="105"/>
      <c r="ILP28" s="110"/>
      <c r="ILQ28" s="106"/>
      <c r="ILR28" s="110"/>
      <c r="ILS28" s="105"/>
      <c r="ILT28" s="105"/>
      <c r="IME28" s="97"/>
      <c r="IMK28" s="100"/>
      <c r="IMO28" s="97"/>
      <c r="INB28" s="97"/>
      <c r="IOG28" s="108"/>
      <c r="IOH28" s="109"/>
      <c r="IOI28" s="105"/>
      <c r="IOJ28" s="110"/>
      <c r="IOK28" s="106"/>
      <c r="IOL28" s="110"/>
      <c r="IOM28" s="105"/>
      <c r="ION28" s="105"/>
      <c r="IOY28" s="97"/>
      <c r="IPE28" s="100"/>
      <c r="IPI28" s="97"/>
      <c r="IPV28" s="97"/>
      <c r="IRA28" s="108"/>
      <c r="IRB28" s="109"/>
      <c r="IRC28" s="105"/>
      <c r="IRD28" s="110"/>
      <c r="IRE28" s="106"/>
      <c r="IRF28" s="110"/>
      <c r="IRG28" s="105"/>
      <c r="IRH28" s="105"/>
      <c r="IRS28" s="97"/>
      <c r="IRY28" s="100"/>
      <c r="ISC28" s="97"/>
      <c r="ISP28" s="97"/>
      <c r="ITU28" s="108"/>
      <c r="ITV28" s="109"/>
      <c r="ITW28" s="105"/>
      <c r="ITX28" s="110"/>
      <c r="ITY28" s="106"/>
      <c r="ITZ28" s="110"/>
      <c r="IUA28" s="105"/>
      <c r="IUB28" s="105"/>
      <c r="IUM28" s="97"/>
      <c r="IUS28" s="100"/>
      <c r="IUW28" s="97"/>
      <c r="IVJ28" s="97"/>
      <c r="IWO28" s="108"/>
      <c r="IWP28" s="109"/>
      <c r="IWQ28" s="105"/>
      <c r="IWR28" s="110"/>
      <c r="IWS28" s="106"/>
      <c r="IWT28" s="110"/>
      <c r="IWU28" s="105"/>
      <c r="IWV28" s="105"/>
      <c r="IXG28" s="97"/>
      <c r="IXM28" s="100"/>
      <c r="IXQ28" s="97"/>
      <c r="IYD28" s="97"/>
      <c r="IZI28" s="108"/>
      <c r="IZJ28" s="109"/>
      <c r="IZK28" s="105"/>
      <c r="IZL28" s="110"/>
      <c r="IZM28" s="106"/>
      <c r="IZN28" s="110"/>
      <c r="IZO28" s="105"/>
      <c r="IZP28" s="105"/>
      <c r="JAA28" s="97"/>
      <c r="JAG28" s="100"/>
      <c r="JAK28" s="97"/>
      <c r="JAX28" s="97"/>
      <c r="JCC28" s="108"/>
      <c r="JCD28" s="109"/>
      <c r="JCE28" s="105"/>
      <c r="JCF28" s="110"/>
      <c r="JCG28" s="106"/>
      <c r="JCH28" s="110"/>
      <c r="JCI28" s="105"/>
      <c r="JCJ28" s="105"/>
      <c r="JCU28" s="97"/>
      <c r="JDA28" s="100"/>
      <c r="JDE28" s="97"/>
      <c r="JDR28" s="97"/>
      <c r="JEW28" s="108"/>
      <c r="JEX28" s="109"/>
      <c r="JEY28" s="105"/>
      <c r="JEZ28" s="110"/>
      <c r="JFA28" s="106"/>
      <c r="JFB28" s="110"/>
      <c r="JFC28" s="105"/>
      <c r="JFD28" s="105"/>
      <c r="JFO28" s="97"/>
      <c r="JFU28" s="100"/>
      <c r="JFY28" s="97"/>
      <c r="JGL28" s="97"/>
      <c r="JHQ28" s="108"/>
      <c r="JHR28" s="109"/>
      <c r="JHS28" s="105"/>
      <c r="JHT28" s="110"/>
      <c r="JHU28" s="106"/>
      <c r="JHV28" s="110"/>
      <c r="JHW28" s="105"/>
      <c r="JHX28" s="105"/>
      <c r="JII28" s="97"/>
      <c r="JIO28" s="100"/>
      <c r="JIS28" s="97"/>
      <c r="JJF28" s="97"/>
      <c r="JKK28" s="108"/>
      <c r="JKL28" s="109"/>
      <c r="JKM28" s="105"/>
      <c r="JKN28" s="110"/>
      <c r="JKO28" s="106"/>
      <c r="JKP28" s="110"/>
      <c r="JKQ28" s="105"/>
      <c r="JKR28" s="105"/>
      <c r="JLC28" s="97"/>
      <c r="JLI28" s="100"/>
      <c r="JLM28" s="97"/>
      <c r="JLZ28" s="97"/>
      <c r="JNE28" s="108"/>
      <c r="JNF28" s="109"/>
      <c r="JNG28" s="105"/>
      <c r="JNH28" s="110"/>
      <c r="JNI28" s="106"/>
      <c r="JNJ28" s="110"/>
      <c r="JNK28" s="105"/>
      <c r="JNL28" s="105"/>
      <c r="JNW28" s="97"/>
      <c r="JOC28" s="100"/>
      <c r="JOG28" s="97"/>
      <c r="JOT28" s="97"/>
      <c r="JPY28" s="108"/>
      <c r="JPZ28" s="109"/>
      <c r="JQA28" s="105"/>
      <c r="JQB28" s="110"/>
      <c r="JQC28" s="106"/>
      <c r="JQD28" s="110"/>
      <c r="JQE28" s="105"/>
      <c r="JQF28" s="105"/>
      <c r="JQQ28" s="97"/>
      <c r="JQW28" s="100"/>
      <c r="JRA28" s="97"/>
      <c r="JRN28" s="97"/>
      <c r="JSS28" s="108"/>
      <c r="JST28" s="109" t="str">
        <f t="shared" si="112"/>
        <v>Germany</v>
      </c>
      <c r="JSU28" s="105"/>
      <c r="JSV28" s="110">
        <f>'All Players'!J24</f>
        <v>0</v>
      </c>
      <c r="JSW28" s="106" t="s">
        <v>2</v>
      </c>
      <c r="JSX28" s="110">
        <f>'All Players'!L24</f>
        <v>0</v>
      </c>
      <c r="JSY28" s="105"/>
      <c r="JSZ28" s="109" t="str">
        <f t="shared" si="113"/>
        <v>Korea Republic</v>
      </c>
      <c r="JTC28" s="96">
        <f t="shared" si="165"/>
        <v>2</v>
      </c>
      <c r="JTD28" s="96" t="str">
        <f>'Dummy Table1'!JSZ21</f>
        <v>Japan</v>
      </c>
      <c r="JTE28" s="96">
        <f t="shared" si="166"/>
        <v>0</v>
      </c>
      <c r="JTF28" s="96">
        <f t="shared" si="167"/>
        <v>3</v>
      </c>
      <c r="JTG28" s="96">
        <f t="shared" si="168"/>
        <v>0</v>
      </c>
      <c r="JTH28" s="96">
        <f t="shared" si="169"/>
        <v>0</v>
      </c>
      <c r="JTI28" s="96">
        <f t="shared" si="170"/>
        <v>0</v>
      </c>
      <c r="JTJ28" s="96">
        <f t="shared" si="171"/>
        <v>100</v>
      </c>
      <c r="JTK28" s="97">
        <f t="shared" si="172"/>
        <v>3</v>
      </c>
      <c r="JTL28" s="96">
        <v>9</v>
      </c>
      <c r="JTM28" s="96">
        <f t="shared" si="173"/>
        <v>1</v>
      </c>
      <c r="JTN28" s="96">
        <f t="shared" si="174"/>
        <v>0</v>
      </c>
      <c r="JTO28" s="96">
        <f t="shared" si="175"/>
        <v>0</v>
      </c>
      <c r="JTP28" s="96">
        <f t="shared" si="176"/>
        <v>1</v>
      </c>
      <c r="JTQ28" s="100">
        <f t="shared" ref="JTQ28" si="210">IF(SUM(JUI25:JUK28)=0,IF(COUNTIF(JUL25:JUL28,0)&gt;1,4,JUL28+1),IF(JTZ28=JTZ27,IF(JTZ28=3,4,JTZ28),IF(JTZ28=5,3,IF(JTZ28=6,4,JTZ28))))</f>
        <v>4</v>
      </c>
      <c r="JTR28" s="96" t="str">
        <f t="shared" ref="JTR28" si="211">VLOOKUP(4,JTC$25:JTD$28,2,FALSE)</f>
        <v>Germany</v>
      </c>
      <c r="JTS28" s="96">
        <f t="shared" si="179"/>
        <v>0</v>
      </c>
      <c r="JTT28" s="96">
        <f t="shared" si="180"/>
        <v>100</v>
      </c>
      <c r="JTU28" s="97">
        <f t="shared" si="181"/>
        <v>3</v>
      </c>
      <c r="JTV28" s="96">
        <f t="shared" si="182"/>
        <v>4</v>
      </c>
      <c r="JTW28" s="96">
        <f t="shared" si="183"/>
        <v>0</v>
      </c>
      <c r="JTX28" s="96">
        <f t="shared" si="184"/>
        <v>0</v>
      </c>
      <c r="JTY28" s="96">
        <f t="shared" si="185"/>
        <v>24</v>
      </c>
      <c r="JTZ28" s="96">
        <f t="shared" si="186"/>
        <v>4</v>
      </c>
      <c r="JUA28" s="96" t="str">
        <f t="shared" ref="JUA28" si="212">IF(AND(JTU27=JTU28,JTU27=JTU26,JTT27=JTT28,JTT27=JTT26,JTS27=JTS28,JTS27=JTS26),JTR28,0)</f>
        <v>Germany</v>
      </c>
      <c r="JUB28" s="96">
        <f t="shared" si="188"/>
        <v>0</v>
      </c>
      <c r="JUC28" s="96">
        <f t="shared" si="189"/>
        <v>3</v>
      </c>
      <c r="JUD28" s="96">
        <f t="shared" si="190"/>
        <v>0</v>
      </c>
      <c r="JUE28" s="96">
        <f t="shared" si="191"/>
        <v>0</v>
      </c>
      <c r="JUF28" s="96">
        <f t="shared" si="192"/>
        <v>0</v>
      </c>
      <c r="JUG28" s="96">
        <f t="shared" si="193"/>
        <v>100</v>
      </c>
      <c r="JUH28" s="97">
        <f t="shared" si="194"/>
        <v>3</v>
      </c>
      <c r="JUI28" s="96">
        <f t="shared" si="195"/>
        <v>0</v>
      </c>
      <c r="JUJ28" s="96">
        <f t="shared" si="196"/>
        <v>0</v>
      </c>
      <c r="JUK28" s="96">
        <f t="shared" si="197"/>
        <v>0</v>
      </c>
      <c r="JUL28" s="96">
        <f t="shared" si="198"/>
        <v>0</v>
      </c>
      <c r="JUM28" s="96">
        <v>0</v>
      </c>
      <c r="JUN28" s="96">
        <f t="shared" ref="JUN28" si="213">IF(JUA28&lt;&gt;0,IF(SUM(JUI28:JUK28)=SUM(JUI27:JUK27),1,0),0)</f>
        <v>1</v>
      </c>
      <c r="JUO28" s="96">
        <f t="shared" si="206"/>
        <v>4</v>
      </c>
      <c r="JUP28" s="96" t="str">
        <f t="shared" si="201"/>
        <v>Germany</v>
      </c>
    </row>
    <row r="29" spans="1:1016 1027:2045 2058:3066 3097:4074 4105:5120 5131:6139 6145:7157 7170:7343" x14ac:dyDescent="0.2">
      <c r="A29" s="108"/>
      <c r="B29" s="109" t="str">
        <f>'All Players'!H25</f>
        <v>Brazil</v>
      </c>
      <c r="C29" s="105"/>
      <c r="D29" s="110" t="str">
        <f>IF('All Players'!W25&lt;&gt;"",'All Players'!W25,"")</f>
        <v/>
      </c>
      <c r="E29" s="106" t="s">
        <v>2</v>
      </c>
      <c r="F29" s="110" t="str">
        <f>IF('All Players'!Y25&lt;&gt;"",'All Players'!Y25,"")</f>
        <v/>
      </c>
      <c r="G29" s="105"/>
      <c r="H29" s="105" t="str">
        <f>'All Players'!N25</f>
        <v>Iraq</v>
      </c>
      <c r="Y29" s="100"/>
      <c r="BU29" s="108"/>
      <c r="BV29" s="109"/>
      <c r="BW29" s="105"/>
      <c r="BX29" s="110"/>
      <c r="BY29" s="106"/>
      <c r="BZ29" s="110"/>
      <c r="CA29" s="105"/>
      <c r="CB29" s="105"/>
      <c r="CS29" s="100"/>
      <c r="EO29" s="108"/>
      <c r="EP29" s="109"/>
      <c r="EQ29" s="105"/>
      <c r="ER29" s="110"/>
      <c r="ES29" s="106"/>
      <c r="ET29" s="110"/>
      <c r="EU29" s="105"/>
      <c r="EV29" s="105"/>
      <c r="FM29" s="100"/>
      <c r="HI29" s="108"/>
      <c r="HJ29" s="109"/>
      <c r="HK29" s="105"/>
      <c r="HL29" s="110"/>
      <c r="HM29" s="106"/>
      <c r="HN29" s="110"/>
      <c r="HO29" s="105"/>
      <c r="HP29" s="105"/>
      <c r="IG29" s="100"/>
      <c r="KC29" s="108"/>
      <c r="KD29" s="109"/>
      <c r="KE29" s="105"/>
      <c r="KF29" s="110"/>
      <c r="KG29" s="106"/>
      <c r="KH29" s="110"/>
      <c r="KI29" s="105"/>
      <c r="KJ29" s="105"/>
      <c r="LA29" s="100"/>
      <c r="MW29" s="108"/>
      <c r="MX29" s="109"/>
      <c r="MY29" s="105"/>
      <c r="MZ29" s="110"/>
      <c r="NA29" s="106"/>
      <c r="NB29" s="110"/>
      <c r="NC29" s="105"/>
      <c r="ND29" s="105"/>
      <c r="NU29" s="100"/>
      <c r="PQ29" s="108"/>
      <c r="PR29" s="109"/>
      <c r="PS29" s="105"/>
      <c r="PT29" s="110"/>
      <c r="PU29" s="106"/>
      <c r="PV29" s="110"/>
      <c r="PW29" s="105"/>
      <c r="PX29" s="105"/>
      <c r="QO29" s="100"/>
      <c r="SK29" s="108"/>
      <c r="SL29" s="109"/>
      <c r="SM29" s="105"/>
      <c r="SN29" s="110"/>
      <c r="SO29" s="106"/>
      <c r="SP29" s="110"/>
      <c r="SQ29" s="105"/>
      <c r="SR29" s="105"/>
      <c r="TI29" s="100"/>
      <c r="VE29" s="108"/>
      <c r="VF29" s="109"/>
      <c r="VG29" s="105"/>
      <c r="VH29" s="110"/>
      <c r="VI29" s="106"/>
      <c r="VJ29" s="110"/>
      <c r="VK29" s="105"/>
      <c r="VL29" s="105"/>
      <c r="WC29" s="100"/>
      <c r="XY29" s="108"/>
      <c r="XZ29" s="109"/>
      <c r="YA29" s="105"/>
      <c r="YB29" s="110"/>
      <c r="YC29" s="106"/>
      <c r="YD29" s="110"/>
      <c r="YE29" s="105"/>
      <c r="YF29" s="105"/>
      <c r="YW29" s="100"/>
      <c r="AAS29" s="108"/>
      <c r="AAT29" s="109"/>
      <c r="AAU29" s="105"/>
      <c r="AAV29" s="110"/>
      <c r="AAW29" s="106"/>
      <c r="AAX29" s="110"/>
      <c r="AAY29" s="105"/>
      <c r="AAZ29" s="105"/>
      <c r="ABQ29" s="100"/>
      <c r="ADM29" s="108"/>
      <c r="ADN29" s="109"/>
      <c r="ADO29" s="105"/>
      <c r="ADP29" s="110"/>
      <c r="ADQ29" s="106"/>
      <c r="ADR29" s="110"/>
      <c r="ADS29" s="105"/>
      <c r="ADT29" s="105"/>
      <c r="AEK29" s="100"/>
      <c r="AGG29" s="108"/>
      <c r="AGH29" s="109"/>
      <c r="AGI29" s="105"/>
      <c r="AGJ29" s="110"/>
      <c r="AGK29" s="106"/>
      <c r="AGL29" s="110"/>
      <c r="AGM29" s="105"/>
      <c r="AGN29" s="105"/>
      <c r="AHE29" s="100"/>
      <c r="AJA29" s="108"/>
      <c r="AJB29" s="109"/>
      <c r="AJC29" s="105"/>
      <c r="AJD29" s="110"/>
      <c r="AJE29" s="106"/>
      <c r="AJF29" s="110"/>
      <c r="AJG29" s="105"/>
      <c r="AJH29" s="105"/>
      <c r="AJY29" s="100"/>
      <c r="ALU29" s="108"/>
      <c r="ALV29" s="109"/>
      <c r="ALW29" s="105"/>
      <c r="ALX29" s="110"/>
      <c r="ALY29" s="106"/>
      <c r="ALZ29" s="110"/>
      <c r="AMA29" s="105"/>
      <c r="AMB29" s="105"/>
      <c r="AMS29" s="100"/>
      <c r="AOO29" s="108"/>
      <c r="AOP29" s="109"/>
      <c r="AOQ29" s="105"/>
      <c r="AOR29" s="110"/>
      <c r="AOS29" s="106"/>
      <c r="AOT29" s="110"/>
      <c r="AOU29" s="105"/>
      <c r="AOV29" s="105"/>
      <c r="APM29" s="100"/>
      <c r="ARI29" s="108"/>
      <c r="ARJ29" s="109"/>
      <c r="ARK29" s="105"/>
      <c r="ARL29" s="110"/>
      <c r="ARM29" s="106"/>
      <c r="ARN29" s="110"/>
      <c r="ARO29" s="105"/>
      <c r="ARP29" s="105"/>
      <c r="ASG29" s="100"/>
      <c r="AUC29" s="108"/>
      <c r="AUD29" s="109"/>
      <c r="AUE29" s="105"/>
      <c r="AUF29" s="110"/>
      <c r="AUG29" s="106"/>
      <c r="AUH29" s="110"/>
      <c r="AUI29" s="105"/>
      <c r="AUJ29" s="105"/>
      <c r="AVA29" s="100"/>
      <c r="AWW29" s="108"/>
      <c r="AWX29" s="109"/>
      <c r="AWY29" s="105"/>
      <c r="AWZ29" s="110"/>
      <c r="AXA29" s="106"/>
      <c r="AXB29" s="110"/>
      <c r="AXC29" s="105"/>
      <c r="AXD29" s="105"/>
      <c r="AXU29" s="100"/>
      <c r="AZQ29" s="108"/>
      <c r="AZR29" s="109"/>
      <c r="AZS29" s="105"/>
      <c r="AZT29" s="110"/>
      <c r="AZU29" s="106"/>
      <c r="AZV29" s="110"/>
      <c r="AZW29" s="105"/>
      <c r="AZX29" s="105"/>
      <c r="BAO29" s="100"/>
      <c r="BCK29" s="108"/>
      <c r="BCL29" s="109"/>
      <c r="BCM29" s="105"/>
      <c r="BCN29" s="110"/>
      <c r="BCO29" s="106"/>
      <c r="BCP29" s="110"/>
      <c r="BCQ29" s="105"/>
      <c r="BCR29" s="105"/>
      <c r="BDI29" s="100"/>
      <c r="BFE29" s="108"/>
      <c r="BFF29" s="109"/>
      <c r="BFG29" s="105"/>
      <c r="BFH29" s="110"/>
      <c r="BFI29" s="106"/>
      <c r="BFJ29" s="110"/>
      <c r="BFK29" s="105"/>
      <c r="BFL29" s="105"/>
      <c r="BGC29" s="100"/>
      <c r="BHY29" s="108"/>
      <c r="BHZ29" s="109"/>
      <c r="BIA29" s="105"/>
      <c r="BIB29" s="110"/>
      <c r="BIC29" s="106"/>
      <c r="BID29" s="110"/>
      <c r="BIE29" s="105"/>
      <c r="BIF29" s="105"/>
      <c r="BIW29" s="100"/>
      <c r="BKS29" s="108"/>
      <c r="BKT29" s="109"/>
      <c r="BKU29" s="105"/>
      <c r="BKV29" s="110"/>
      <c r="BKW29" s="106"/>
      <c r="BKX29" s="110"/>
      <c r="BKY29" s="105"/>
      <c r="BKZ29" s="105"/>
      <c r="BLQ29" s="100"/>
      <c r="BNM29" s="108"/>
      <c r="BNN29" s="109"/>
      <c r="BNO29" s="105"/>
      <c r="BNP29" s="110"/>
      <c r="BNQ29" s="106"/>
      <c r="BNR29" s="110"/>
      <c r="BNS29" s="105"/>
      <c r="BNT29" s="105"/>
      <c r="BOK29" s="100"/>
      <c r="BQG29" s="108"/>
      <c r="BQH29" s="109"/>
      <c r="BQI29" s="105"/>
      <c r="BQJ29" s="110"/>
      <c r="BQK29" s="106"/>
      <c r="BQL29" s="110"/>
      <c r="BQM29" s="105"/>
      <c r="BQN29" s="105"/>
      <c r="BRE29" s="100"/>
      <c r="BTA29" s="108"/>
      <c r="BTB29" s="109"/>
      <c r="BTC29" s="105"/>
      <c r="BTD29" s="110"/>
      <c r="BTE29" s="106"/>
      <c r="BTF29" s="110"/>
      <c r="BTG29" s="105"/>
      <c r="BTH29" s="105"/>
      <c r="BTY29" s="100"/>
      <c r="BVU29" s="108"/>
      <c r="BVV29" s="109"/>
      <c r="BVW29" s="105"/>
      <c r="BVX29" s="110"/>
      <c r="BVY29" s="106"/>
      <c r="BVZ29" s="110"/>
      <c r="BWA29" s="105"/>
      <c r="BWB29" s="105"/>
      <c r="BWS29" s="100"/>
      <c r="BYO29" s="108"/>
      <c r="BYP29" s="109"/>
      <c r="BYQ29" s="105"/>
      <c r="BYR29" s="110"/>
      <c r="BYS29" s="106"/>
      <c r="BYT29" s="110"/>
      <c r="BYU29" s="105"/>
      <c r="BYV29" s="105"/>
      <c r="BZM29" s="100"/>
      <c r="CBI29" s="108"/>
      <c r="CBJ29" s="109"/>
      <c r="CBK29" s="105"/>
      <c r="CBL29" s="110"/>
      <c r="CBM29" s="106"/>
      <c r="CBN29" s="110"/>
      <c r="CBO29" s="105"/>
      <c r="CBP29" s="105"/>
      <c r="CCG29" s="100"/>
      <c r="CEC29" s="108"/>
      <c r="CED29" s="109"/>
      <c r="CEE29" s="105"/>
      <c r="CEF29" s="110"/>
      <c r="CEG29" s="106"/>
      <c r="CEH29" s="110"/>
      <c r="CEI29" s="105"/>
      <c r="CEJ29" s="105"/>
      <c r="CFA29" s="100"/>
      <c r="CGW29" s="108"/>
      <c r="CGX29" s="109"/>
      <c r="CGY29" s="105"/>
      <c r="CGZ29" s="110"/>
      <c r="CHA29" s="106"/>
      <c r="CHB29" s="110"/>
      <c r="CHC29" s="105"/>
      <c r="CHD29" s="105"/>
      <c r="CHU29" s="100"/>
      <c r="CJQ29" s="108"/>
      <c r="CJR29" s="109"/>
      <c r="CJS29" s="105"/>
      <c r="CJT29" s="110"/>
      <c r="CJU29" s="106"/>
      <c r="CJV29" s="110"/>
      <c r="CJW29" s="105"/>
      <c r="CJX29" s="105"/>
      <c r="CKO29" s="100"/>
      <c r="CMK29" s="108"/>
      <c r="CML29" s="109"/>
      <c r="CMM29" s="105"/>
      <c r="CMN29" s="110"/>
      <c r="CMO29" s="106"/>
      <c r="CMP29" s="110"/>
      <c r="CMQ29" s="105"/>
      <c r="CMR29" s="105"/>
      <c r="CNI29" s="100"/>
      <c r="CPE29" s="108"/>
      <c r="CPF29" s="109"/>
      <c r="CPG29" s="105"/>
      <c r="CPH29" s="110"/>
      <c r="CPI29" s="106"/>
      <c r="CPJ29" s="110"/>
      <c r="CPK29" s="105"/>
      <c r="CPL29" s="105"/>
      <c r="CQC29" s="100"/>
      <c r="CRY29" s="108"/>
      <c r="CRZ29" s="109"/>
      <c r="CSA29" s="105"/>
      <c r="CSB29" s="110"/>
      <c r="CSC29" s="106"/>
      <c r="CSD29" s="110"/>
      <c r="CSE29" s="105"/>
      <c r="CSF29" s="105"/>
      <c r="CSW29" s="100"/>
      <c r="CUS29" s="108"/>
      <c r="CUT29" s="109"/>
      <c r="CUU29" s="105"/>
      <c r="CUV29" s="110"/>
      <c r="CUW29" s="106"/>
      <c r="CUX29" s="110"/>
      <c r="CUY29" s="105"/>
      <c r="CUZ29" s="105"/>
      <c r="CVQ29" s="100"/>
      <c r="CXM29" s="108"/>
      <c r="CXN29" s="109"/>
      <c r="CXO29" s="105"/>
      <c r="CXP29" s="110"/>
      <c r="CXQ29" s="106"/>
      <c r="CXR29" s="110"/>
      <c r="CXS29" s="105"/>
      <c r="CXT29" s="105"/>
      <c r="CYK29" s="100"/>
      <c r="DAG29" s="108"/>
      <c r="DAH29" s="109"/>
      <c r="DAI29" s="105"/>
      <c r="DAJ29" s="110"/>
      <c r="DAK29" s="106"/>
      <c r="DAL29" s="110"/>
      <c r="DAM29" s="105"/>
      <c r="DAN29" s="105"/>
      <c r="DBE29" s="100"/>
      <c r="DDA29" s="108"/>
      <c r="DDB29" s="109"/>
      <c r="DDC29" s="105"/>
      <c r="DDD29" s="110"/>
      <c r="DDE29" s="106"/>
      <c r="DDF29" s="110"/>
      <c r="DDG29" s="105"/>
      <c r="DDH29" s="105"/>
      <c r="DDY29" s="100"/>
      <c r="DFU29" s="108"/>
      <c r="DFV29" s="109"/>
      <c r="DFW29" s="105"/>
      <c r="DFX29" s="110"/>
      <c r="DFY29" s="106"/>
      <c r="DFZ29" s="110"/>
      <c r="DGA29" s="105"/>
      <c r="DGB29" s="105"/>
      <c r="DGS29" s="100"/>
      <c r="DIO29" s="108"/>
      <c r="DIP29" s="109"/>
      <c r="DIQ29" s="105"/>
      <c r="DIR29" s="110"/>
      <c r="DIS29" s="106"/>
      <c r="DIT29" s="110"/>
      <c r="DIU29" s="105"/>
      <c r="DIV29" s="105"/>
      <c r="DJM29" s="100"/>
      <c r="DLI29" s="108"/>
      <c r="DLJ29" s="109"/>
      <c r="DLK29" s="105"/>
      <c r="DLL29" s="110"/>
      <c r="DLM29" s="106"/>
      <c r="DLN29" s="110"/>
      <c r="DLO29" s="105"/>
      <c r="DLP29" s="105"/>
      <c r="DMG29" s="100"/>
      <c r="DOC29" s="108"/>
      <c r="DOD29" s="109"/>
      <c r="DOE29" s="105"/>
      <c r="DOF29" s="110"/>
      <c r="DOG29" s="106"/>
      <c r="DOH29" s="110"/>
      <c r="DOI29" s="105"/>
      <c r="DOJ29" s="105"/>
      <c r="DPA29" s="100"/>
      <c r="DQW29" s="108"/>
      <c r="DQX29" s="109"/>
      <c r="DQY29" s="105"/>
      <c r="DQZ29" s="110"/>
      <c r="DRA29" s="106"/>
      <c r="DRB29" s="110"/>
      <c r="DRC29" s="105"/>
      <c r="DRD29" s="105"/>
      <c r="DRU29" s="100"/>
      <c r="DTQ29" s="108"/>
      <c r="DTR29" s="109"/>
      <c r="DTS29" s="105"/>
      <c r="DTT29" s="110"/>
      <c r="DTU29" s="106"/>
      <c r="DTV29" s="110"/>
      <c r="DTW29" s="105"/>
      <c r="DTX29" s="105"/>
      <c r="DUO29" s="100"/>
      <c r="DWK29" s="108"/>
      <c r="DWL29" s="109"/>
      <c r="DWM29" s="105"/>
      <c r="DWN29" s="110"/>
      <c r="DWO29" s="106"/>
      <c r="DWP29" s="110"/>
      <c r="DWQ29" s="105"/>
      <c r="DWR29" s="105"/>
      <c r="DXI29" s="100"/>
      <c r="DZE29" s="108"/>
      <c r="DZF29" s="109"/>
      <c r="DZG29" s="105"/>
      <c r="DZH29" s="110"/>
      <c r="DZI29" s="106"/>
      <c r="DZJ29" s="110"/>
      <c r="DZK29" s="105"/>
      <c r="DZL29" s="105"/>
      <c r="EAC29" s="100"/>
      <c r="EBY29" s="108"/>
      <c r="EBZ29" s="109"/>
      <c r="ECA29" s="105"/>
      <c r="ECB29" s="110"/>
      <c r="ECC29" s="106"/>
      <c r="ECD29" s="110"/>
      <c r="ECE29" s="105"/>
      <c r="ECF29" s="105"/>
      <c r="ECW29" s="100"/>
      <c r="EES29" s="108"/>
      <c r="EET29" s="109"/>
      <c r="EEU29" s="105"/>
      <c r="EEV29" s="110"/>
      <c r="EEW29" s="106"/>
      <c r="EEX29" s="110"/>
      <c r="EEY29" s="105"/>
      <c r="EEZ29" s="105"/>
      <c r="EFQ29" s="100"/>
      <c r="EHM29" s="108"/>
      <c r="EHN29" s="109"/>
      <c r="EHO29" s="105"/>
      <c r="EHP29" s="110"/>
      <c r="EHQ29" s="106"/>
      <c r="EHR29" s="110"/>
      <c r="EHS29" s="105"/>
      <c r="EHT29" s="105"/>
      <c r="EIK29" s="100"/>
      <c r="EKG29" s="108"/>
      <c r="EKH29" s="109"/>
      <c r="EKI29" s="105"/>
      <c r="EKJ29" s="110"/>
      <c r="EKK29" s="106"/>
      <c r="EKL29" s="110"/>
      <c r="EKM29" s="105"/>
      <c r="EKN29" s="105"/>
      <c r="ELE29" s="100"/>
      <c r="ENA29" s="108"/>
      <c r="ENB29" s="109"/>
      <c r="ENC29" s="105"/>
      <c r="END29" s="110"/>
      <c r="ENE29" s="106"/>
      <c r="ENF29" s="110"/>
      <c r="ENG29" s="105"/>
      <c r="ENH29" s="105"/>
      <c r="ENY29" s="100"/>
      <c r="EPU29" s="108"/>
      <c r="EPV29" s="109"/>
      <c r="EPW29" s="105"/>
      <c r="EPX29" s="110"/>
      <c r="EPY29" s="106"/>
      <c r="EPZ29" s="110"/>
      <c r="EQA29" s="105"/>
      <c r="EQB29" s="105"/>
      <c r="EQS29" s="100"/>
      <c r="ESO29" s="108"/>
      <c r="ESP29" s="109"/>
      <c r="ESQ29" s="105"/>
      <c r="ESR29" s="110"/>
      <c r="ESS29" s="106"/>
      <c r="EST29" s="110"/>
      <c r="ESU29" s="105"/>
      <c r="ESV29" s="105"/>
      <c r="ETM29" s="100"/>
      <c r="EVI29" s="108"/>
      <c r="EVJ29" s="109"/>
      <c r="EVK29" s="105"/>
      <c r="EVL29" s="110"/>
      <c r="EVM29" s="106"/>
      <c r="EVN29" s="110"/>
      <c r="EVO29" s="105"/>
      <c r="EVP29" s="105"/>
      <c r="EWG29" s="100"/>
      <c r="EYC29" s="108"/>
      <c r="EYD29" s="109"/>
      <c r="EYE29" s="105"/>
      <c r="EYF29" s="110"/>
      <c r="EYG29" s="106"/>
      <c r="EYH29" s="110"/>
      <c r="EYI29" s="105"/>
      <c r="EYJ29" s="105"/>
      <c r="EZA29" s="100"/>
      <c r="FAW29" s="108"/>
      <c r="FAX29" s="109"/>
      <c r="FAY29" s="105"/>
      <c r="FAZ29" s="110"/>
      <c r="FBA29" s="106"/>
      <c r="FBB29" s="110"/>
      <c r="FBC29" s="105"/>
      <c r="FBD29" s="105"/>
      <c r="FBU29" s="100"/>
      <c r="FDQ29" s="108"/>
      <c r="FDR29" s="109"/>
      <c r="FDS29" s="105"/>
      <c r="FDT29" s="110"/>
      <c r="FDU29" s="106"/>
      <c r="FDV29" s="110"/>
      <c r="FDW29" s="105"/>
      <c r="FDX29" s="105"/>
      <c r="FEO29" s="100"/>
      <c r="FGK29" s="108"/>
      <c r="FGL29" s="109"/>
      <c r="FGM29" s="105"/>
      <c r="FGN29" s="110"/>
      <c r="FGO29" s="106"/>
      <c r="FGP29" s="110"/>
      <c r="FGQ29" s="105"/>
      <c r="FGR29" s="105"/>
      <c r="FHI29" s="100"/>
      <c r="FJE29" s="108"/>
      <c r="FJF29" s="109"/>
      <c r="FJG29" s="105"/>
      <c r="FJH29" s="110"/>
      <c r="FJI29" s="106"/>
      <c r="FJJ29" s="110"/>
      <c r="FJK29" s="105"/>
      <c r="FJL29" s="105"/>
      <c r="FKC29" s="100"/>
      <c r="FLY29" s="108"/>
      <c r="FLZ29" s="109"/>
      <c r="FMA29" s="105"/>
      <c r="FMB29" s="110"/>
      <c r="FMC29" s="106"/>
      <c r="FMD29" s="110"/>
      <c r="FME29" s="105"/>
      <c r="FMF29" s="105"/>
      <c r="FMW29" s="100"/>
      <c r="FOS29" s="108"/>
      <c r="FOT29" s="109"/>
      <c r="FOU29" s="105"/>
      <c r="FOV29" s="110"/>
      <c r="FOW29" s="106"/>
      <c r="FOX29" s="110"/>
      <c r="FOY29" s="105"/>
      <c r="FOZ29" s="105"/>
      <c r="FPQ29" s="100"/>
      <c r="FRM29" s="108"/>
      <c r="FRN29" s="109"/>
      <c r="FRO29" s="105"/>
      <c r="FRP29" s="110"/>
      <c r="FRQ29" s="106"/>
      <c r="FRR29" s="110"/>
      <c r="FRS29" s="105"/>
      <c r="FRT29" s="105"/>
      <c r="FSK29" s="100"/>
      <c r="FUG29" s="108"/>
      <c r="FUH29" s="109"/>
      <c r="FUI29" s="105"/>
      <c r="FUJ29" s="110"/>
      <c r="FUK29" s="106"/>
      <c r="FUL29" s="110"/>
      <c r="FUM29" s="105"/>
      <c r="FUN29" s="105"/>
      <c r="FVE29" s="100"/>
      <c r="FXA29" s="108"/>
      <c r="FXB29" s="109"/>
      <c r="FXC29" s="105"/>
      <c r="FXD29" s="110"/>
      <c r="FXE29" s="106"/>
      <c r="FXF29" s="110"/>
      <c r="FXG29" s="105"/>
      <c r="FXH29" s="105"/>
      <c r="FXY29" s="100"/>
      <c r="FZU29" s="108"/>
      <c r="FZV29" s="109"/>
      <c r="FZW29" s="105"/>
      <c r="FZX29" s="110"/>
      <c r="FZY29" s="106"/>
      <c r="FZZ29" s="110"/>
      <c r="GAA29" s="105"/>
      <c r="GAB29" s="105"/>
      <c r="GAS29" s="100"/>
      <c r="GCO29" s="108"/>
      <c r="GCP29" s="109"/>
      <c r="GCQ29" s="105"/>
      <c r="GCR29" s="110"/>
      <c r="GCS29" s="106"/>
      <c r="GCT29" s="110"/>
      <c r="GCU29" s="105"/>
      <c r="GCV29" s="105"/>
      <c r="GDM29" s="100"/>
      <c r="GFI29" s="108"/>
      <c r="GFJ29" s="109"/>
      <c r="GFK29" s="105"/>
      <c r="GFL29" s="110"/>
      <c r="GFM29" s="106"/>
      <c r="GFN29" s="110"/>
      <c r="GFO29" s="105"/>
      <c r="GFP29" s="105"/>
      <c r="GGG29" s="100"/>
      <c r="GIC29" s="108"/>
      <c r="GID29" s="109"/>
      <c r="GIE29" s="105"/>
      <c r="GIF29" s="110"/>
      <c r="GIG29" s="106"/>
      <c r="GIH29" s="110"/>
      <c r="GII29" s="105"/>
      <c r="GIJ29" s="105"/>
      <c r="GJA29" s="100"/>
      <c r="GKW29" s="108"/>
      <c r="GKX29" s="109"/>
      <c r="GKY29" s="105"/>
      <c r="GKZ29" s="110"/>
      <c r="GLA29" s="106"/>
      <c r="GLB29" s="110"/>
      <c r="GLC29" s="105"/>
      <c r="GLD29" s="105"/>
      <c r="GLU29" s="100"/>
      <c r="GNQ29" s="108"/>
      <c r="GNR29" s="109"/>
      <c r="GNS29" s="105"/>
      <c r="GNT29" s="110"/>
      <c r="GNU29" s="106"/>
      <c r="GNV29" s="110"/>
      <c r="GNW29" s="105"/>
      <c r="GNX29" s="105"/>
      <c r="GOO29" s="100"/>
      <c r="GQK29" s="108"/>
      <c r="GQL29" s="109"/>
      <c r="GQM29" s="105"/>
      <c r="GQN29" s="110"/>
      <c r="GQO29" s="106"/>
      <c r="GQP29" s="110"/>
      <c r="GQQ29" s="105"/>
      <c r="GQR29" s="105"/>
      <c r="GRI29" s="100"/>
      <c r="GTE29" s="108"/>
      <c r="GTF29" s="109"/>
      <c r="GTG29" s="105"/>
      <c r="GTH29" s="110"/>
      <c r="GTI29" s="106"/>
      <c r="GTJ29" s="110"/>
      <c r="GTK29" s="105"/>
      <c r="GTL29" s="105"/>
      <c r="GUC29" s="100"/>
      <c r="GVY29" s="108"/>
      <c r="GVZ29" s="109"/>
      <c r="GWA29" s="105"/>
      <c r="GWB29" s="110"/>
      <c r="GWC29" s="106"/>
      <c r="GWD29" s="110"/>
      <c r="GWE29" s="105"/>
      <c r="GWF29" s="105"/>
      <c r="GWW29" s="100"/>
      <c r="GYS29" s="108"/>
      <c r="GYT29" s="109"/>
      <c r="GYU29" s="105"/>
      <c r="GYV29" s="110"/>
      <c r="GYW29" s="106"/>
      <c r="GYX29" s="110"/>
      <c r="GYY29" s="105"/>
      <c r="GYZ29" s="105"/>
      <c r="GZQ29" s="100"/>
      <c r="HBM29" s="108"/>
      <c r="HBN29" s="109"/>
      <c r="HBO29" s="105"/>
      <c r="HBP29" s="110"/>
      <c r="HBQ29" s="106"/>
      <c r="HBR29" s="110"/>
      <c r="HBS29" s="105"/>
      <c r="HBT29" s="105"/>
      <c r="HCK29" s="100"/>
      <c r="HEG29" s="108"/>
      <c r="HEH29" s="109"/>
      <c r="HEI29" s="105"/>
      <c r="HEJ29" s="110"/>
      <c r="HEK29" s="106"/>
      <c r="HEL29" s="110"/>
      <c r="HEM29" s="105"/>
      <c r="HEN29" s="105"/>
      <c r="HFE29" s="100"/>
      <c r="HHA29" s="108"/>
      <c r="HHB29" s="109"/>
      <c r="HHC29" s="105"/>
      <c r="HHD29" s="110"/>
      <c r="HHE29" s="106"/>
      <c r="HHF29" s="110"/>
      <c r="HHG29" s="105"/>
      <c r="HHH29" s="105"/>
      <c r="HHY29" s="100"/>
      <c r="HJU29" s="108"/>
      <c r="HJV29" s="109"/>
      <c r="HJW29" s="105"/>
      <c r="HJX29" s="110"/>
      <c r="HJY29" s="106"/>
      <c r="HJZ29" s="110"/>
      <c r="HKA29" s="105"/>
      <c r="HKB29" s="105"/>
      <c r="HKS29" s="100"/>
      <c r="HMO29" s="108"/>
      <c r="HMP29" s="109"/>
      <c r="HMQ29" s="105"/>
      <c r="HMR29" s="110"/>
      <c r="HMS29" s="106"/>
      <c r="HMT29" s="110"/>
      <c r="HMU29" s="105"/>
      <c r="HMV29" s="105"/>
      <c r="HNM29" s="100"/>
      <c r="HPI29" s="108"/>
      <c r="HPJ29" s="109"/>
      <c r="HPK29" s="105"/>
      <c r="HPL29" s="110"/>
      <c r="HPM29" s="106"/>
      <c r="HPN29" s="110"/>
      <c r="HPO29" s="105"/>
      <c r="HPP29" s="105"/>
      <c r="HQG29" s="100"/>
      <c r="HSC29" s="108"/>
      <c r="HSD29" s="109"/>
      <c r="HSE29" s="105"/>
      <c r="HSF29" s="110"/>
      <c r="HSG29" s="106"/>
      <c r="HSH29" s="110"/>
      <c r="HSI29" s="105"/>
      <c r="HSJ29" s="105"/>
      <c r="HTA29" s="100"/>
      <c r="HUW29" s="108"/>
      <c r="HUX29" s="109"/>
      <c r="HUY29" s="105"/>
      <c r="HUZ29" s="110"/>
      <c r="HVA29" s="106"/>
      <c r="HVB29" s="110"/>
      <c r="HVC29" s="105"/>
      <c r="HVD29" s="105"/>
      <c r="HVU29" s="100"/>
      <c r="HXQ29" s="108"/>
      <c r="HXR29" s="109"/>
      <c r="HXS29" s="105"/>
      <c r="HXT29" s="110"/>
      <c r="HXU29" s="106"/>
      <c r="HXV29" s="110"/>
      <c r="HXW29" s="105"/>
      <c r="HXX29" s="105"/>
      <c r="HYO29" s="100"/>
      <c r="IAK29" s="108"/>
      <c r="IAL29" s="109"/>
      <c r="IAM29" s="105"/>
      <c r="IAN29" s="110"/>
      <c r="IAO29" s="106"/>
      <c r="IAP29" s="110"/>
      <c r="IAQ29" s="105"/>
      <c r="IAR29" s="105"/>
      <c r="IBI29" s="100"/>
      <c r="IDE29" s="108"/>
      <c r="IDF29" s="109"/>
      <c r="IDG29" s="105"/>
      <c r="IDH29" s="110"/>
      <c r="IDI29" s="106"/>
      <c r="IDJ29" s="110"/>
      <c r="IDK29" s="105"/>
      <c r="IDL29" s="105"/>
      <c r="IEC29" s="100"/>
      <c r="IFY29" s="108"/>
      <c r="IFZ29" s="109"/>
      <c r="IGA29" s="105"/>
      <c r="IGB29" s="110"/>
      <c r="IGC29" s="106"/>
      <c r="IGD29" s="110"/>
      <c r="IGE29" s="105"/>
      <c r="IGF29" s="105"/>
      <c r="IGW29" s="100"/>
      <c r="IIS29" s="108"/>
      <c r="IIT29" s="109"/>
      <c r="IIU29" s="105"/>
      <c r="IIV29" s="110"/>
      <c r="IIW29" s="106"/>
      <c r="IIX29" s="110"/>
      <c r="IIY29" s="105"/>
      <c r="IIZ29" s="105"/>
      <c r="IJQ29" s="100"/>
      <c r="ILM29" s="108"/>
      <c r="ILN29" s="109"/>
      <c r="ILO29" s="105"/>
      <c r="ILP29" s="110"/>
      <c r="ILQ29" s="106"/>
      <c r="ILR29" s="110"/>
      <c r="ILS29" s="105"/>
      <c r="ILT29" s="105"/>
      <c r="IMK29" s="100"/>
      <c r="IOG29" s="108"/>
      <c r="IOH29" s="109"/>
      <c r="IOI29" s="105"/>
      <c r="IOJ29" s="110"/>
      <c r="IOK29" s="106"/>
      <c r="IOL29" s="110"/>
      <c r="IOM29" s="105"/>
      <c r="ION29" s="105"/>
      <c r="IPE29" s="100"/>
      <c r="IRA29" s="108"/>
      <c r="IRB29" s="109"/>
      <c r="IRC29" s="105"/>
      <c r="IRD29" s="110"/>
      <c r="IRE29" s="106"/>
      <c r="IRF29" s="110"/>
      <c r="IRG29" s="105"/>
      <c r="IRH29" s="105"/>
      <c r="IRY29" s="100"/>
      <c r="ITU29" s="108"/>
      <c r="ITV29" s="109"/>
      <c r="ITW29" s="105"/>
      <c r="ITX29" s="110"/>
      <c r="ITY29" s="106"/>
      <c r="ITZ29" s="110"/>
      <c r="IUA29" s="105"/>
      <c r="IUB29" s="105"/>
      <c r="IUS29" s="100"/>
      <c r="IWO29" s="108"/>
      <c r="IWP29" s="109"/>
      <c r="IWQ29" s="105"/>
      <c r="IWR29" s="110"/>
      <c r="IWS29" s="106"/>
      <c r="IWT29" s="110"/>
      <c r="IWU29" s="105"/>
      <c r="IWV29" s="105"/>
      <c r="IXM29" s="100"/>
      <c r="IZI29" s="108"/>
      <c r="IZJ29" s="109"/>
      <c r="IZK29" s="105"/>
      <c r="IZL29" s="110"/>
      <c r="IZM29" s="106"/>
      <c r="IZN29" s="110"/>
      <c r="IZO29" s="105"/>
      <c r="IZP29" s="105"/>
      <c r="JAG29" s="100"/>
      <c r="JCC29" s="108"/>
      <c r="JCD29" s="109"/>
      <c r="JCE29" s="105"/>
      <c r="JCF29" s="110"/>
      <c r="JCG29" s="106"/>
      <c r="JCH29" s="110"/>
      <c r="JCI29" s="105"/>
      <c r="JCJ29" s="105"/>
      <c r="JDA29" s="100"/>
      <c r="JEW29" s="108"/>
      <c r="JEX29" s="109"/>
      <c r="JEY29" s="105"/>
      <c r="JEZ29" s="110"/>
      <c r="JFA29" s="106"/>
      <c r="JFB29" s="110"/>
      <c r="JFC29" s="105"/>
      <c r="JFD29" s="105"/>
      <c r="JFU29" s="100"/>
      <c r="JHQ29" s="108"/>
      <c r="JHR29" s="109"/>
      <c r="JHS29" s="105"/>
      <c r="JHT29" s="110"/>
      <c r="JHU29" s="106"/>
      <c r="JHV29" s="110"/>
      <c r="JHW29" s="105"/>
      <c r="JHX29" s="105"/>
      <c r="JIO29" s="100"/>
      <c r="JKK29" s="108"/>
      <c r="JKL29" s="109"/>
      <c r="JKM29" s="105"/>
      <c r="JKN29" s="110"/>
      <c r="JKO29" s="106"/>
      <c r="JKP29" s="110"/>
      <c r="JKQ29" s="105"/>
      <c r="JKR29" s="105"/>
      <c r="JLI29" s="100"/>
      <c r="JNE29" s="108"/>
      <c r="JNF29" s="109"/>
      <c r="JNG29" s="105"/>
      <c r="JNH29" s="110"/>
      <c r="JNI29" s="106"/>
      <c r="JNJ29" s="110"/>
      <c r="JNK29" s="105"/>
      <c r="JNL29" s="105"/>
      <c r="JOC29" s="100"/>
      <c r="JPY29" s="108"/>
      <c r="JPZ29" s="109"/>
      <c r="JQA29" s="105"/>
      <c r="JQB29" s="110"/>
      <c r="JQC29" s="106"/>
      <c r="JQD29" s="110"/>
      <c r="JQE29" s="105"/>
      <c r="JQF29" s="105"/>
      <c r="JQW29" s="100"/>
      <c r="JSS29" s="108"/>
      <c r="JST29" s="109" t="str">
        <f t="shared" si="112"/>
        <v>Brazil</v>
      </c>
      <c r="JSU29" s="105"/>
      <c r="JSV29" s="110">
        <f>'All Players'!J25</f>
        <v>0</v>
      </c>
      <c r="JSW29" s="106" t="s">
        <v>2</v>
      </c>
      <c r="JSX29" s="110">
        <f>'All Players'!L25</f>
        <v>0</v>
      </c>
      <c r="JSY29" s="105"/>
      <c r="JSZ29" s="109" t="str">
        <f t="shared" si="113"/>
        <v>Iraq</v>
      </c>
      <c r="JTQ29" s="100"/>
    </row>
    <row r="30" spans="1:1016 1027:2045 2058:3066 3097:4074 4105:5120 5131:6139 6145:7157 7170:7343" x14ac:dyDescent="0.2">
      <c r="A30" s="108"/>
      <c r="B30" s="109" t="str">
        <f>'All Players'!H26</f>
        <v>Algeria</v>
      </c>
      <c r="C30" s="105"/>
      <c r="D30" s="110" t="str">
        <f>IF('All Players'!W26&lt;&gt;"",'All Players'!W26,"")</f>
        <v/>
      </c>
      <c r="E30" s="106" t="s">
        <v>2</v>
      </c>
      <c r="F30" s="110" t="str">
        <f>IF('All Players'!Y26&lt;&gt;"",'All Players'!Y26,"")</f>
        <v/>
      </c>
      <c r="G30" s="105"/>
      <c r="H30" s="105" t="str">
        <f>'All Players'!N26</f>
        <v>Portugal</v>
      </c>
      <c r="S30" s="97"/>
      <c r="Y30" s="100"/>
      <c r="AC30" s="97"/>
      <c r="AP30" s="97"/>
      <c r="BU30" s="108"/>
      <c r="BV30" s="109"/>
      <c r="BW30" s="105"/>
      <c r="BX30" s="110"/>
      <c r="BY30" s="106"/>
      <c r="BZ30" s="110"/>
      <c r="CA30" s="105"/>
      <c r="CB30" s="105"/>
      <c r="CM30" s="97"/>
      <c r="CS30" s="100"/>
      <c r="CW30" s="97"/>
      <c r="DJ30" s="97"/>
      <c r="EO30" s="108"/>
      <c r="EP30" s="109"/>
      <c r="EQ30" s="105"/>
      <c r="ER30" s="110"/>
      <c r="ES30" s="106"/>
      <c r="ET30" s="110"/>
      <c r="EU30" s="105"/>
      <c r="EV30" s="105"/>
      <c r="FG30" s="97"/>
      <c r="FM30" s="100"/>
      <c r="FQ30" s="97"/>
      <c r="GD30" s="97"/>
      <c r="HI30" s="108"/>
      <c r="HJ30" s="109"/>
      <c r="HK30" s="105"/>
      <c r="HL30" s="110"/>
      <c r="HM30" s="106"/>
      <c r="HN30" s="110"/>
      <c r="HO30" s="105"/>
      <c r="HP30" s="105"/>
      <c r="IA30" s="97"/>
      <c r="IG30" s="100"/>
      <c r="IK30" s="97"/>
      <c r="IX30" s="97"/>
      <c r="KC30" s="108"/>
      <c r="KD30" s="109"/>
      <c r="KE30" s="105"/>
      <c r="KF30" s="110"/>
      <c r="KG30" s="106"/>
      <c r="KH30" s="110"/>
      <c r="KI30" s="105"/>
      <c r="KJ30" s="105"/>
      <c r="KU30" s="97"/>
      <c r="LA30" s="100"/>
      <c r="LE30" s="97"/>
      <c r="LR30" s="97"/>
      <c r="MW30" s="108"/>
      <c r="MX30" s="109"/>
      <c r="MY30" s="105"/>
      <c r="MZ30" s="110"/>
      <c r="NA30" s="106"/>
      <c r="NB30" s="110"/>
      <c r="NC30" s="105"/>
      <c r="ND30" s="105"/>
      <c r="NO30" s="97"/>
      <c r="NU30" s="100"/>
      <c r="NY30" s="97"/>
      <c r="OL30" s="97"/>
      <c r="PQ30" s="108"/>
      <c r="PR30" s="109"/>
      <c r="PS30" s="105"/>
      <c r="PT30" s="110"/>
      <c r="PU30" s="106"/>
      <c r="PV30" s="110"/>
      <c r="PW30" s="105"/>
      <c r="PX30" s="105"/>
      <c r="QI30" s="97"/>
      <c r="QO30" s="100"/>
      <c r="QS30" s="97"/>
      <c r="RF30" s="97"/>
      <c r="SK30" s="108"/>
      <c r="SL30" s="109"/>
      <c r="SM30" s="105"/>
      <c r="SN30" s="110"/>
      <c r="SO30" s="106"/>
      <c r="SP30" s="110"/>
      <c r="SQ30" s="105"/>
      <c r="SR30" s="105"/>
      <c r="TC30" s="97"/>
      <c r="TI30" s="100"/>
      <c r="TM30" s="97"/>
      <c r="TZ30" s="97"/>
      <c r="VE30" s="108"/>
      <c r="VF30" s="109"/>
      <c r="VG30" s="105"/>
      <c r="VH30" s="110"/>
      <c r="VI30" s="106"/>
      <c r="VJ30" s="110"/>
      <c r="VK30" s="105"/>
      <c r="VL30" s="105"/>
      <c r="VW30" s="97"/>
      <c r="WC30" s="100"/>
      <c r="WG30" s="97"/>
      <c r="WT30" s="97"/>
      <c r="XY30" s="108"/>
      <c r="XZ30" s="109"/>
      <c r="YA30" s="105"/>
      <c r="YB30" s="110"/>
      <c r="YC30" s="106"/>
      <c r="YD30" s="110"/>
      <c r="YE30" s="105"/>
      <c r="YF30" s="105"/>
      <c r="YQ30" s="97"/>
      <c r="YW30" s="100"/>
      <c r="ZA30" s="97"/>
      <c r="ZN30" s="97"/>
      <c r="AAS30" s="108"/>
      <c r="AAT30" s="109"/>
      <c r="AAU30" s="105"/>
      <c r="AAV30" s="110"/>
      <c r="AAW30" s="106"/>
      <c r="AAX30" s="110"/>
      <c r="AAY30" s="105"/>
      <c r="AAZ30" s="105"/>
      <c r="ABK30" s="97"/>
      <c r="ABQ30" s="100"/>
      <c r="ABU30" s="97"/>
      <c r="ACH30" s="97"/>
      <c r="ADM30" s="108"/>
      <c r="ADN30" s="109"/>
      <c r="ADO30" s="105"/>
      <c r="ADP30" s="110"/>
      <c r="ADQ30" s="106"/>
      <c r="ADR30" s="110"/>
      <c r="ADS30" s="105"/>
      <c r="ADT30" s="105"/>
      <c r="AEE30" s="97"/>
      <c r="AEK30" s="100"/>
      <c r="AEO30" s="97"/>
      <c r="AFB30" s="97"/>
      <c r="AGG30" s="108"/>
      <c r="AGH30" s="109"/>
      <c r="AGI30" s="105"/>
      <c r="AGJ30" s="110"/>
      <c r="AGK30" s="106"/>
      <c r="AGL30" s="110"/>
      <c r="AGM30" s="105"/>
      <c r="AGN30" s="105"/>
      <c r="AGY30" s="97"/>
      <c r="AHE30" s="100"/>
      <c r="AHI30" s="97"/>
      <c r="AHV30" s="97"/>
      <c r="AJA30" s="108"/>
      <c r="AJB30" s="109"/>
      <c r="AJC30" s="105"/>
      <c r="AJD30" s="110"/>
      <c r="AJE30" s="106"/>
      <c r="AJF30" s="110"/>
      <c r="AJG30" s="105"/>
      <c r="AJH30" s="105"/>
      <c r="AJS30" s="97"/>
      <c r="AJY30" s="100"/>
      <c r="AKC30" s="97"/>
      <c r="AKP30" s="97"/>
      <c r="ALU30" s="108"/>
      <c r="ALV30" s="109"/>
      <c r="ALW30" s="105"/>
      <c r="ALX30" s="110"/>
      <c r="ALY30" s="106"/>
      <c r="ALZ30" s="110"/>
      <c r="AMA30" s="105"/>
      <c r="AMB30" s="105"/>
      <c r="AMM30" s="97"/>
      <c r="AMS30" s="100"/>
      <c r="AMW30" s="97"/>
      <c r="ANJ30" s="97"/>
      <c r="AOO30" s="108"/>
      <c r="AOP30" s="109"/>
      <c r="AOQ30" s="105"/>
      <c r="AOR30" s="110"/>
      <c r="AOS30" s="106"/>
      <c r="AOT30" s="110"/>
      <c r="AOU30" s="105"/>
      <c r="AOV30" s="105"/>
      <c r="APG30" s="97"/>
      <c r="APM30" s="100"/>
      <c r="APQ30" s="97"/>
      <c r="AQD30" s="97"/>
      <c r="ARI30" s="108"/>
      <c r="ARJ30" s="109"/>
      <c r="ARK30" s="105"/>
      <c r="ARL30" s="110"/>
      <c r="ARM30" s="106"/>
      <c r="ARN30" s="110"/>
      <c r="ARO30" s="105"/>
      <c r="ARP30" s="105"/>
      <c r="ASA30" s="97"/>
      <c r="ASG30" s="100"/>
      <c r="ASK30" s="97"/>
      <c r="ASX30" s="97"/>
      <c r="AUC30" s="108"/>
      <c r="AUD30" s="109"/>
      <c r="AUE30" s="105"/>
      <c r="AUF30" s="110"/>
      <c r="AUG30" s="106"/>
      <c r="AUH30" s="110"/>
      <c r="AUI30" s="105"/>
      <c r="AUJ30" s="105"/>
      <c r="AUU30" s="97"/>
      <c r="AVA30" s="100"/>
      <c r="AVE30" s="97"/>
      <c r="AVR30" s="97"/>
      <c r="AWW30" s="108"/>
      <c r="AWX30" s="109"/>
      <c r="AWY30" s="105"/>
      <c r="AWZ30" s="110"/>
      <c r="AXA30" s="106"/>
      <c r="AXB30" s="110"/>
      <c r="AXC30" s="105"/>
      <c r="AXD30" s="105"/>
      <c r="AXO30" s="97"/>
      <c r="AXU30" s="100"/>
      <c r="AXY30" s="97"/>
      <c r="AYL30" s="97"/>
      <c r="AZQ30" s="108"/>
      <c r="AZR30" s="109"/>
      <c r="AZS30" s="105"/>
      <c r="AZT30" s="110"/>
      <c r="AZU30" s="106"/>
      <c r="AZV30" s="110"/>
      <c r="AZW30" s="105"/>
      <c r="AZX30" s="105"/>
      <c r="BAI30" s="97"/>
      <c r="BAO30" s="100"/>
      <c r="BAS30" s="97"/>
      <c r="BBF30" s="97"/>
      <c r="BCK30" s="108"/>
      <c r="BCL30" s="109"/>
      <c r="BCM30" s="105"/>
      <c r="BCN30" s="110"/>
      <c r="BCO30" s="106"/>
      <c r="BCP30" s="110"/>
      <c r="BCQ30" s="105"/>
      <c r="BCR30" s="105"/>
      <c r="BDC30" s="97"/>
      <c r="BDI30" s="100"/>
      <c r="BDM30" s="97"/>
      <c r="BDZ30" s="97"/>
      <c r="BFE30" s="108"/>
      <c r="BFF30" s="109"/>
      <c r="BFG30" s="105"/>
      <c r="BFH30" s="110"/>
      <c r="BFI30" s="106"/>
      <c r="BFJ30" s="110"/>
      <c r="BFK30" s="105"/>
      <c r="BFL30" s="105"/>
      <c r="BFW30" s="97"/>
      <c r="BGC30" s="100"/>
      <c r="BGG30" s="97"/>
      <c r="BGT30" s="97"/>
      <c r="BHY30" s="108"/>
      <c r="BHZ30" s="109"/>
      <c r="BIA30" s="105"/>
      <c r="BIB30" s="110"/>
      <c r="BIC30" s="106"/>
      <c r="BID30" s="110"/>
      <c r="BIE30" s="105"/>
      <c r="BIF30" s="105"/>
      <c r="BIQ30" s="97"/>
      <c r="BIW30" s="100"/>
      <c r="BJA30" s="97"/>
      <c r="BJN30" s="97"/>
      <c r="BKS30" s="108"/>
      <c r="BKT30" s="109"/>
      <c r="BKU30" s="105"/>
      <c r="BKV30" s="110"/>
      <c r="BKW30" s="106"/>
      <c r="BKX30" s="110"/>
      <c r="BKY30" s="105"/>
      <c r="BKZ30" s="105"/>
      <c r="BLK30" s="97"/>
      <c r="BLQ30" s="100"/>
      <c r="BLU30" s="97"/>
      <c r="BMH30" s="97"/>
      <c r="BNM30" s="108"/>
      <c r="BNN30" s="109"/>
      <c r="BNO30" s="105"/>
      <c r="BNP30" s="110"/>
      <c r="BNQ30" s="106"/>
      <c r="BNR30" s="110"/>
      <c r="BNS30" s="105"/>
      <c r="BNT30" s="105"/>
      <c r="BOE30" s="97"/>
      <c r="BOK30" s="100"/>
      <c r="BOO30" s="97"/>
      <c r="BPB30" s="97"/>
      <c r="BQG30" s="108"/>
      <c r="BQH30" s="109"/>
      <c r="BQI30" s="105"/>
      <c r="BQJ30" s="110"/>
      <c r="BQK30" s="106"/>
      <c r="BQL30" s="110"/>
      <c r="BQM30" s="105"/>
      <c r="BQN30" s="105"/>
      <c r="BQY30" s="97"/>
      <c r="BRE30" s="100"/>
      <c r="BRI30" s="97"/>
      <c r="BRV30" s="97"/>
      <c r="BTA30" s="108"/>
      <c r="BTB30" s="109"/>
      <c r="BTC30" s="105"/>
      <c r="BTD30" s="110"/>
      <c r="BTE30" s="106"/>
      <c r="BTF30" s="110"/>
      <c r="BTG30" s="105"/>
      <c r="BTH30" s="105"/>
      <c r="BTS30" s="97"/>
      <c r="BTY30" s="100"/>
      <c r="BUC30" s="97"/>
      <c r="BUP30" s="97"/>
      <c r="BVU30" s="108"/>
      <c r="BVV30" s="109"/>
      <c r="BVW30" s="105"/>
      <c r="BVX30" s="110"/>
      <c r="BVY30" s="106"/>
      <c r="BVZ30" s="110"/>
      <c r="BWA30" s="105"/>
      <c r="BWB30" s="105"/>
      <c r="BWM30" s="97"/>
      <c r="BWS30" s="100"/>
      <c r="BWW30" s="97"/>
      <c r="BXJ30" s="97"/>
      <c r="BYO30" s="108"/>
      <c r="BYP30" s="109"/>
      <c r="BYQ30" s="105"/>
      <c r="BYR30" s="110"/>
      <c r="BYS30" s="106"/>
      <c r="BYT30" s="110"/>
      <c r="BYU30" s="105"/>
      <c r="BYV30" s="105"/>
      <c r="BZG30" s="97"/>
      <c r="BZM30" s="100"/>
      <c r="BZQ30" s="97"/>
      <c r="CAD30" s="97"/>
      <c r="CBI30" s="108"/>
      <c r="CBJ30" s="109"/>
      <c r="CBK30" s="105"/>
      <c r="CBL30" s="110"/>
      <c r="CBM30" s="106"/>
      <c r="CBN30" s="110"/>
      <c r="CBO30" s="105"/>
      <c r="CBP30" s="105"/>
      <c r="CCA30" s="97"/>
      <c r="CCG30" s="100"/>
      <c r="CCK30" s="97"/>
      <c r="CCX30" s="97"/>
      <c r="CEC30" s="108"/>
      <c r="CED30" s="109"/>
      <c r="CEE30" s="105"/>
      <c r="CEF30" s="110"/>
      <c r="CEG30" s="106"/>
      <c r="CEH30" s="110"/>
      <c r="CEI30" s="105"/>
      <c r="CEJ30" s="105"/>
      <c r="CEU30" s="97"/>
      <c r="CFA30" s="100"/>
      <c r="CFE30" s="97"/>
      <c r="CFR30" s="97"/>
      <c r="CGW30" s="108"/>
      <c r="CGX30" s="109"/>
      <c r="CGY30" s="105"/>
      <c r="CGZ30" s="110"/>
      <c r="CHA30" s="106"/>
      <c r="CHB30" s="110"/>
      <c r="CHC30" s="105"/>
      <c r="CHD30" s="105"/>
      <c r="CHO30" s="97"/>
      <c r="CHU30" s="100"/>
      <c r="CHY30" s="97"/>
      <c r="CIL30" s="97"/>
      <c r="CJQ30" s="108"/>
      <c r="CJR30" s="109"/>
      <c r="CJS30" s="105"/>
      <c r="CJT30" s="110"/>
      <c r="CJU30" s="106"/>
      <c r="CJV30" s="110"/>
      <c r="CJW30" s="105"/>
      <c r="CJX30" s="105"/>
      <c r="CKI30" s="97"/>
      <c r="CKO30" s="100"/>
      <c r="CKS30" s="97"/>
      <c r="CLF30" s="97"/>
      <c r="CMK30" s="108"/>
      <c r="CML30" s="109"/>
      <c r="CMM30" s="105"/>
      <c r="CMN30" s="110"/>
      <c r="CMO30" s="106"/>
      <c r="CMP30" s="110"/>
      <c r="CMQ30" s="105"/>
      <c r="CMR30" s="105"/>
      <c r="CNC30" s="97"/>
      <c r="CNI30" s="100"/>
      <c r="CNM30" s="97"/>
      <c r="CNZ30" s="97"/>
      <c r="CPE30" s="108"/>
      <c r="CPF30" s="109"/>
      <c r="CPG30" s="105"/>
      <c r="CPH30" s="110"/>
      <c r="CPI30" s="106"/>
      <c r="CPJ30" s="110"/>
      <c r="CPK30" s="105"/>
      <c r="CPL30" s="105"/>
      <c r="CPW30" s="97"/>
      <c r="CQC30" s="100"/>
      <c r="CQG30" s="97"/>
      <c r="CQT30" s="97"/>
      <c r="CRY30" s="108"/>
      <c r="CRZ30" s="109"/>
      <c r="CSA30" s="105"/>
      <c r="CSB30" s="110"/>
      <c r="CSC30" s="106"/>
      <c r="CSD30" s="110"/>
      <c r="CSE30" s="105"/>
      <c r="CSF30" s="105"/>
      <c r="CSQ30" s="97"/>
      <c r="CSW30" s="100"/>
      <c r="CTA30" s="97"/>
      <c r="CTN30" s="97"/>
      <c r="CUS30" s="108"/>
      <c r="CUT30" s="109"/>
      <c r="CUU30" s="105"/>
      <c r="CUV30" s="110"/>
      <c r="CUW30" s="106"/>
      <c r="CUX30" s="110"/>
      <c r="CUY30" s="105"/>
      <c r="CUZ30" s="105"/>
      <c r="CVK30" s="97"/>
      <c r="CVQ30" s="100"/>
      <c r="CVU30" s="97"/>
      <c r="CWH30" s="97"/>
      <c r="CXM30" s="108"/>
      <c r="CXN30" s="109"/>
      <c r="CXO30" s="105"/>
      <c r="CXP30" s="110"/>
      <c r="CXQ30" s="106"/>
      <c r="CXR30" s="110"/>
      <c r="CXS30" s="105"/>
      <c r="CXT30" s="105"/>
      <c r="CYE30" s="97"/>
      <c r="CYK30" s="100"/>
      <c r="CYO30" s="97"/>
      <c r="CZB30" s="97"/>
      <c r="DAG30" s="108"/>
      <c r="DAH30" s="109"/>
      <c r="DAI30" s="105"/>
      <c r="DAJ30" s="110"/>
      <c r="DAK30" s="106"/>
      <c r="DAL30" s="110"/>
      <c r="DAM30" s="105"/>
      <c r="DAN30" s="105"/>
      <c r="DAY30" s="97"/>
      <c r="DBE30" s="100"/>
      <c r="DBI30" s="97"/>
      <c r="DBV30" s="97"/>
      <c r="DDA30" s="108"/>
      <c r="DDB30" s="109"/>
      <c r="DDC30" s="105"/>
      <c r="DDD30" s="110"/>
      <c r="DDE30" s="106"/>
      <c r="DDF30" s="110"/>
      <c r="DDG30" s="105"/>
      <c r="DDH30" s="105"/>
      <c r="DDS30" s="97"/>
      <c r="DDY30" s="100"/>
      <c r="DEC30" s="97"/>
      <c r="DEP30" s="97"/>
      <c r="DFU30" s="108"/>
      <c r="DFV30" s="109"/>
      <c r="DFW30" s="105"/>
      <c r="DFX30" s="110"/>
      <c r="DFY30" s="106"/>
      <c r="DFZ30" s="110"/>
      <c r="DGA30" s="105"/>
      <c r="DGB30" s="105"/>
      <c r="DGM30" s="97"/>
      <c r="DGS30" s="100"/>
      <c r="DGW30" s="97"/>
      <c r="DHJ30" s="97"/>
      <c r="DIO30" s="108"/>
      <c r="DIP30" s="109"/>
      <c r="DIQ30" s="105"/>
      <c r="DIR30" s="110"/>
      <c r="DIS30" s="106"/>
      <c r="DIT30" s="110"/>
      <c r="DIU30" s="105"/>
      <c r="DIV30" s="105"/>
      <c r="DJG30" s="97"/>
      <c r="DJM30" s="100"/>
      <c r="DJQ30" s="97"/>
      <c r="DKD30" s="97"/>
      <c r="DLI30" s="108"/>
      <c r="DLJ30" s="109"/>
      <c r="DLK30" s="105"/>
      <c r="DLL30" s="110"/>
      <c r="DLM30" s="106"/>
      <c r="DLN30" s="110"/>
      <c r="DLO30" s="105"/>
      <c r="DLP30" s="105"/>
      <c r="DMA30" s="97"/>
      <c r="DMG30" s="100"/>
      <c r="DMK30" s="97"/>
      <c r="DMX30" s="97"/>
      <c r="DOC30" s="108"/>
      <c r="DOD30" s="109"/>
      <c r="DOE30" s="105"/>
      <c r="DOF30" s="110"/>
      <c r="DOG30" s="106"/>
      <c r="DOH30" s="110"/>
      <c r="DOI30" s="105"/>
      <c r="DOJ30" s="105"/>
      <c r="DOU30" s="97"/>
      <c r="DPA30" s="100"/>
      <c r="DPE30" s="97"/>
      <c r="DPR30" s="97"/>
      <c r="DQW30" s="108"/>
      <c r="DQX30" s="109"/>
      <c r="DQY30" s="105"/>
      <c r="DQZ30" s="110"/>
      <c r="DRA30" s="106"/>
      <c r="DRB30" s="110"/>
      <c r="DRC30" s="105"/>
      <c r="DRD30" s="105"/>
      <c r="DRO30" s="97"/>
      <c r="DRU30" s="100"/>
      <c r="DRY30" s="97"/>
      <c r="DSL30" s="97"/>
      <c r="DTQ30" s="108"/>
      <c r="DTR30" s="109"/>
      <c r="DTS30" s="105"/>
      <c r="DTT30" s="110"/>
      <c r="DTU30" s="106"/>
      <c r="DTV30" s="110"/>
      <c r="DTW30" s="105"/>
      <c r="DTX30" s="105"/>
      <c r="DUI30" s="97"/>
      <c r="DUO30" s="100"/>
      <c r="DUS30" s="97"/>
      <c r="DVF30" s="97"/>
      <c r="DWK30" s="108"/>
      <c r="DWL30" s="109"/>
      <c r="DWM30" s="105"/>
      <c r="DWN30" s="110"/>
      <c r="DWO30" s="106"/>
      <c r="DWP30" s="110"/>
      <c r="DWQ30" s="105"/>
      <c r="DWR30" s="105"/>
      <c r="DXC30" s="97"/>
      <c r="DXI30" s="100"/>
      <c r="DXM30" s="97"/>
      <c r="DXZ30" s="97"/>
      <c r="DZE30" s="108"/>
      <c r="DZF30" s="109"/>
      <c r="DZG30" s="105"/>
      <c r="DZH30" s="110"/>
      <c r="DZI30" s="106"/>
      <c r="DZJ30" s="110"/>
      <c r="DZK30" s="105"/>
      <c r="DZL30" s="105"/>
      <c r="DZW30" s="97"/>
      <c r="EAC30" s="100"/>
      <c r="EAG30" s="97"/>
      <c r="EAT30" s="97"/>
      <c r="EBY30" s="108"/>
      <c r="EBZ30" s="109"/>
      <c r="ECA30" s="105"/>
      <c r="ECB30" s="110"/>
      <c r="ECC30" s="106"/>
      <c r="ECD30" s="110"/>
      <c r="ECE30" s="105"/>
      <c r="ECF30" s="105"/>
      <c r="ECQ30" s="97"/>
      <c r="ECW30" s="100"/>
      <c r="EDA30" s="97"/>
      <c r="EDN30" s="97"/>
      <c r="EES30" s="108"/>
      <c r="EET30" s="109"/>
      <c r="EEU30" s="105"/>
      <c r="EEV30" s="110"/>
      <c r="EEW30" s="106"/>
      <c r="EEX30" s="110"/>
      <c r="EEY30" s="105"/>
      <c r="EEZ30" s="105"/>
      <c r="EFK30" s="97"/>
      <c r="EFQ30" s="100"/>
      <c r="EFU30" s="97"/>
      <c r="EGH30" s="97"/>
      <c r="EHM30" s="108"/>
      <c r="EHN30" s="109"/>
      <c r="EHO30" s="105"/>
      <c r="EHP30" s="110"/>
      <c r="EHQ30" s="106"/>
      <c r="EHR30" s="110"/>
      <c r="EHS30" s="105"/>
      <c r="EHT30" s="105"/>
      <c r="EIE30" s="97"/>
      <c r="EIK30" s="100"/>
      <c r="EIO30" s="97"/>
      <c r="EJB30" s="97"/>
      <c r="EKG30" s="108"/>
      <c r="EKH30" s="109"/>
      <c r="EKI30" s="105"/>
      <c r="EKJ30" s="110"/>
      <c r="EKK30" s="106"/>
      <c r="EKL30" s="110"/>
      <c r="EKM30" s="105"/>
      <c r="EKN30" s="105"/>
      <c r="EKY30" s="97"/>
      <c r="ELE30" s="100"/>
      <c r="ELI30" s="97"/>
      <c r="ELV30" s="97"/>
      <c r="ENA30" s="108"/>
      <c r="ENB30" s="109"/>
      <c r="ENC30" s="105"/>
      <c r="END30" s="110"/>
      <c r="ENE30" s="106"/>
      <c r="ENF30" s="110"/>
      <c r="ENG30" s="105"/>
      <c r="ENH30" s="105"/>
      <c r="ENS30" s="97"/>
      <c r="ENY30" s="100"/>
      <c r="EOC30" s="97"/>
      <c r="EOP30" s="97"/>
      <c r="EPU30" s="108"/>
      <c r="EPV30" s="109"/>
      <c r="EPW30" s="105"/>
      <c r="EPX30" s="110"/>
      <c r="EPY30" s="106"/>
      <c r="EPZ30" s="110"/>
      <c r="EQA30" s="105"/>
      <c r="EQB30" s="105"/>
      <c r="EQM30" s="97"/>
      <c r="EQS30" s="100"/>
      <c r="EQW30" s="97"/>
      <c r="ERJ30" s="97"/>
      <c r="ESO30" s="108"/>
      <c r="ESP30" s="109"/>
      <c r="ESQ30" s="105"/>
      <c r="ESR30" s="110"/>
      <c r="ESS30" s="106"/>
      <c r="EST30" s="110"/>
      <c r="ESU30" s="105"/>
      <c r="ESV30" s="105"/>
      <c r="ETG30" s="97"/>
      <c r="ETM30" s="100"/>
      <c r="ETQ30" s="97"/>
      <c r="EUD30" s="97"/>
      <c r="EVI30" s="108"/>
      <c r="EVJ30" s="109"/>
      <c r="EVK30" s="105"/>
      <c r="EVL30" s="110"/>
      <c r="EVM30" s="106"/>
      <c r="EVN30" s="110"/>
      <c r="EVO30" s="105"/>
      <c r="EVP30" s="105"/>
      <c r="EWA30" s="97"/>
      <c r="EWG30" s="100"/>
      <c r="EWK30" s="97"/>
      <c r="EWX30" s="97"/>
      <c r="EYC30" s="108"/>
      <c r="EYD30" s="109"/>
      <c r="EYE30" s="105"/>
      <c r="EYF30" s="110"/>
      <c r="EYG30" s="106"/>
      <c r="EYH30" s="110"/>
      <c r="EYI30" s="105"/>
      <c r="EYJ30" s="105"/>
      <c r="EYU30" s="97"/>
      <c r="EZA30" s="100"/>
      <c r="EZE30" s="97"/>
      <c r="EZR30" s="97"/>
      <c r="FAW30" s="108"/>
      <c r="FAX30" s="109"/>
      <c r="FAY30" s="105"/>
      <c r="FAZ30" s="110"/>
      <c r="FBA30" s="106"/>
      <c r="FBB30" s="110"/>
      <c r="FBC30" s="105"/>
      <c r="FBD30" s="105"/>
      <c r="FBO30" s="97"/>
      <c r="FBU30" s="100"/>
      <c r="FBY30" s="97"/>
      <c r="FCL30" s="97"/>
      <c r="FDQ30" s="108"/>
      <c r="FDR30" s="109"/>
      <c r="FDS30" s="105"/>
      <c r="FDT30" s="110"/>
      <c r="FDU30" s="106"/>
      <c r="FDV30" s="110"/>
      <c r="FDW30" s="105"/>
      <c r="FDX30" s="105"/>
      <c r="FEI30" s="97"/>
      <c r="FEO30" s="100"/>
      <c r="FES30" s="97"/>
      <c r="FFF30" s="97"/>
      <c r="FGK30" s="108"/>
      <c r="FGL30" s="109"/>
      <c r="FGM30" s="105"/>
      <c r="FGN30" s="110"/>
      <c r="FGO30" s="106"/>
      <c r="FGP30" s="110"/>
      <c r="FGQ30" s="105"/>
      <c r="FGR30" s="105"/>
      <c r="FHC30" s="97"/>
      <c r="FHI30" s="100"/>
      <c r="FHM30" s="97"/>
      <c r="FHZ30" s="97"/>
      <c r="FJE30" s="108"/>
      <c r="FJF30" s="109"/>
      <c r="FJG30" s="105"/>
      <c r="FJH30" s="110"/>
      <c r="FJI30" s="106"/>
      <c r="FJJ30" s="110"/>
      <c r="FJK30" s="105"/>
      <c r="FJL30" s="105"/>
      <c r="FJW30" s="97"/>
      <c r="FKC30" s="100"/>
      <c r="FKG30" s="97"/>
      <c r="FKT30" s="97"/>
      <c r="FLY30" s="108"/>
      <c r="FLZ30" s="109"/>
      <c r="FMA30" s="105"/>
      <c r="FMB30" s="110"/>
      <c r="FMC30" s="106"/>
      <c r="FMD30" s="110"/>
      <c r="FME30" s="105"/>
      <c r="FMF30" s="105"/>
      <c r="FMQ30" s="97"/>
      <c r="FMW30" s="100"/>
      <c r="FNA30" s="97"/>
      <c r="FNN30" s="97"/>
      <c r="FOS30" s="108"/>
      <c r="FOT30" s="109"/>
      <c r="FOU30" s="105"/>
      <c r="FOV30" s="110"/>
      <c r="FOW30" s="106"/>
      <c r="FOX30" s="110"/>
      <c r="FOY30" s="105"/>
      <c r="FOZ30" s="105"/>
      <c r="FPK30" s="97"/>
      <c r="FPQ30" s="100"/>
      <c r="FPU30" s="97"/>
      <c r="FQH30" s="97"/>
      <c r="FRM30" s="108"/>
      <c r="FRN30" s="109"/>
      <c r="FRO30" s="105"/>
      <c r="FRP30" s="110"/>
      <c r="FRQ30" s="106"/>
      <c r="FRR30" s="110"/>
      <c r="FRS30" s="105"/>
      <c r="FRT30" s="105"/>
      <c r="FSE30" s="97"/>
      <c r="FSK30" s="100"/>
      <c r="FSO30" s="97"/>
      <c r="FTB30" s="97"/>
      <c r="FUG30" s="108"/>
      <c r="FUH30" s="109"/>
      <c r="FUI30" s="105"/>
      <c r="FUJ30" s="110"/>
      <c r="FUK30" s="106"/>
      <c r="FUL30" s="110"/>
      <c r="FUM30" s="105"/>
      <c r="FUN30" s="105"/>
      <c r="FUY30" s="97"/>
      <c r="FVE30" s="100"/>
      <c r="FVI30" s="97"/>
      <c r="FVV30" s="97"/>
      <c r="FXA30" s="108"/>
      <c r="FXB30" s="109"/>
      <c r="FXC30" s="105"/>
      <c r="FXD30" s="110"/>
      <c r="FXE30" s="106"/>
      <c r="FXF30" s="110"/>
      <c r="FXG30" s="105"/>
      <c r="FXH30" s="105"/>
      <c r="FXS30" s="97"/>
      <c r="FXY30" s="100"/>
      <c r="FYC30" s="97"/>
      <c r="FYP30" s="97"/>
      <c r="FZU30" s="108"/>
      <c r="FZV30" s="109"/>
      <c r="FZW30" s="105"/>
      <c r="FZX30" s="110"/>
      <c r="FZY30" s="106"/>
      <c r="FZZ30" s="110"/>
      <c r="GAA30" s="105"/>
      <c r="GAB30" s="105"/>
      <c r="GAM30" s="97"/>
      <c r="GAS30" s="100"/>
      <c r="GAW30" s="97"/>
      <c r="GBJ30" s="97"/>
      <c r="GCO30" s="108"/>
      <c r="GCP30" s="109"/>
      <c r="GCQ30" s="105"/>
      <c r="GCR30" s="110"/>
      <c r="GCS30" s="106"/>
      <c r="GCT30" s="110"/>
      <c r="GCU30" s="105"/>
      <c r="GCV30" s="105"/>
      <c r="GDG30" s="97"/>
      <c r="GDM30" s="100"/>
      <c r="GDQ30" s="97"/>
      <c r="GED30" s="97"/>
      <c r="GFI30" s="108"/>
      <c r="GFJ30" s="109"/>
      <c r="GFK30" s="105"/>
      <c r="GFL30" s="110"/>
      <c r="GFM30" s="106"/>
      <c r="GFN30" s="110"/>
      <c r="GFO30" s="105"/>
      <c r="GFP30" s="105"/>
      <c r="GGA30" s="97"/>
      <c r="GGG30" s="100"/>
      <c r="GGK30" s="97"/>
      <c r="GGX30" s="97"/>
      <c r="GIC30" s="108"/>
      <c r="GID30" s="109"/>
      <c r="GIE30" s="105"/>
      <c r="GIF30" s="110"/>
      <c r="GIG30" s="106"/>
      <c r="GIH30" s="110"/>
      <c r="GII30" s="105"/>
      <c r="GIJ30" s="105"/>
      <c r="GIU30" s="97"/>
      <c r="GJA30" s="100"/>
      <c r="GJE30" s="97"/>
      <c r="GJR30" s="97"/>
      <c r="GKW30" s="108"/>
      <c r="GKX30" s="109"/>
      <c r="GKY30" s="105"/>
      <c r="GKZ30" s="110"/>
      <c r="GLA30" s="106"/>
      <c r="GLB30" s="110"/>
      <c r="GLC30" s="105"/>
      <c r="GLD30" s="105"/>
      <c r="GLO30" s="97"/>
      <c r="GLU30" s="100"/>
      <c r="GLY30" s="97"/>
      <c r="GML30" s="97"/>
      <c r="GNQ30" s="108"/>
      <c r="GNR30" s="109"/>
      <c r="GNS30" s="105"/>
      <c r="GNT30" s="110"/>
      <c r="GNU30" s="106"/>
      <c r="GNV30" s="110"/>
      <c r="GNW30" s="105"/>
      <c r="GNX30" s="105"/>
      <c r="GOI30" s="97"/>
      <c r="GOO30" s="100"/>
      <c r="GOS30" s="97"/>
      <c r="GPF30" s="97"/>
      <c r="GQK30" s="108"/>
      <c r="GQL30" s="109"/>
      <c r="GQM30" s="105"/>
      <c r="GQN30" s="110"/>
      <c r="GQO30" s="106"/>
      <c r="GQP30" s="110"/>
      <c r="GQQ30" s="105"/>
      <c r="GQR30" s="105"/>
      <c r="GRC30" s="97"/>
      <c r="GRI30" s="100"/>
      <c r="GRM30" s="97"/>
      <c r="GRZ30" s="97"/>
      <c r="GTE30" s="108"/>
      <c r="GTF30" s="109"/>
      <c r="GTG30" s="105"/>
      <c r="GTH30" s="110"/>
      <c r="GTI30" s="106"/>
      <c r="GTJ30" s="110"/>
      <c r="GTK30" s="105"/>
      <c r="GTL30" s="105"/>
      <c r="GTW30" s="97"/>
      <c r="GUC30" s="100"/>
      <c r="GUG30" s="97"/>
      <c r="GUT30" s="97"/>
      <c r="GVY30" s="108"/>
      <c r="GVZ30" s="109"/>
      <c r="GWA30" s="105"/>
      <c r="GWB30" s="110"/>
      <c r="GWC30" s="106"/>
      <c r="GWD30" s="110"/>
      <c r="GWE30" s="105"/>
      <c r="GWF30" s="105"/>
      <c r="GWQ30" s="97"/>
      <c r="GWW30" s="100"/>
      <c r="GXA30" s="97"/>
      <c r="GXN30" s="97"/>
      <c r="GYS30" s="108"/>
      <c r="GYT30" s="109"/>
      <c r="GYU30" s="105"/>
      <c r="GYV30" s="110"/>
      <c r="GYW30" s="106"/>
      <c r="GYX30" s="110"/>
      <c r="GYY30" s="105"/>
      <c r="GYZ30" s="105"/>
      <c r="GZK30" s="97"/>
      <c r="GZQ30" s="100"/>
      <c r="GZU30" s="97"/>
      <c r="HAH30" s="97"/>
      <c r="HBM30" s="108"/>
      <c r="HBN30" s="109"/>
      <c r="HBO30" s="105"/>
      <c r="HBP30" s="110"/>
      <c r="HBQ30" s="106"/>
      <c r="HBR30" s="110"/>
      <c r="HBS30" s="105"/>
      <c r="HBT30" s="105"/>
      <c r="HCE30" s="97"/>
      <c r="HCK30" s="100"/>
      <c r="HCO30" s="97"/>
      <c r="HDB30" s="97"/>
      <c r="HEG30" s="108"/>
      <c r="HEH30" s="109"/>
      <c r="HEI30" s="105"/>
      <c r="HEJ30" s="110"/>
      <c r="HEK30" s="106"/>
      <c r="HEL30" s="110"/>
      <c r="HEM30" s="105"/>
      <c r="HEN30" s="105"/>
      <c r="HEY30" s="97"/>
      <c r="HFE30" s="100"/>
      <c r="HFI30" s="97"/>
      <c r="HFV30" s="97"/>
      <c r="HHA30" s="108"/>
      <c r="HHB30" s="109"/>
      <c r="HHC30" s="105"/>
      <c r="HHD30" s="110"/>
      <c r="HHE30" s="106"/>
      <c r="HHF30" s="110"/>
      <c r="HHG30" s="105"/>
      <c r="HHH30" s="105"/>
      <c r="HHS30" s="97"/>
      <c r="HHY30" s="100"/>
      <c r="HIC30" s="97"/>
      <c r="HIP30" s="97"/>
      <c r="HJU30" s="108"/>
      <c r="HJV30" s="109"/>
      <c r="HJW30" s="105"/>
      <c r="HJX30" s="110"/>
      <c r="HJY30" s="106"/>
      <c r="HJZ30" s="110"/>
      <c r="HKA30" s="105"/>
      <c r="HKB30" s="105"/>
      <c r="HKM30" s="97"/>
      <c r="HKS30" s="100"/>
      <c r="HKW30" s="97"/>
      <c r="HLJ30" s="97"/>
      <c r="HMO30" s="108"/>
      <c r="HMP30" s="109"/>
      <c r="HMQ30" s="105"/>
      <c r="HMR30" s="110"/>
      <c r="HMS30" s="106"/>
      <c r="HMT30" s="110"/>
      <c r="HMU30" s="105"/>
      <c r="HMV30" s="105"/>
      <c r="HNG30" s="97"/>
      <c r="HNM30" s="100"/>
      <c r="HNQ30" s="97"/>
      <c r="HOD30" s="97"/>
      <c r="HPI30" s="108"/>
      <c r="HPJ30" s="109"/>
      <c r="HPK30" s="105"/>
      <c r="HPL30" s="110"/>
      <c r="HPM30" s="106"/>
      <c r="HPN30" s="110"/>
      <c r="HPO30" s="105"/>
      <c r="HPP30" s="105"/>
      <c r="HQA30" s="97"/>
      <c r="HQG30" s="100"/>
      <c r="HQK30" s="97"/>
      <c r="HQX30" s="97"/>
      <c r="HSC30" s="108"/>
      <c r="HSD30" s="109"/>
      <c r="HSE30" s="105"/>
      <c r="HSF30" s="110"/>
      <c r="HSG30" s="106"/>
      <c r="HSH30" s="110"/>
      <c r="HSI30" s="105"/>
      <c r="HSJ30" s="105"/>
      <c r="HSU30" s="97"/>
      <c r="HTA30" s="100"/>
      <c r="HTE30" s="97"/>
      <c r="HTR30" s="97"/>
      <c r="HUW30" s="108"/>
      <c r="HUX30" s="109"/>
      <c r="HUY30" s="105"/>
      <c r="HUZ30" s="110"/>
      <c r="HVA30" s="106"/>
      <c r="HVB30" s="110"/>
      <c r="HVC30" s="105"/>
      <c r="HVD30" s="105"/>
      <c r="HVO30" s="97"/>
      <c r="HVU30" s="100"/>
      <c r="HVY30" s="97"/>
      <c r="HWL30" s="97"/>
      <c r="HXQ30" s="108"/>
      <c r="HXR30" s="109"/>
      <c r="HXS30" s="105"/>
      <c r="HXT30" s="110"/>
      <c r="HXU30" s="106"/>
      <c r="HXV30" s="110"/>
      <c r="HXW30" s="105"/>
      <c r="HXX30" s="105"/>
      <c r="HYI30" s="97"/>
      <c r="HYO30" s="100"/>
      <c r="HYS30" s="97"/>
      <c r="HZF30" s="97"/>
      <c r="IAK30" s="108"/>
      <c r="IAL30" s="109"/>
      <c r="IAM30" s="105"/>
      <c r="IAN30" s="110"/>
      <c r="IAO30" s="106"/>
      <c r="IAP30" s="110"/>
      <c r="IAQ30" s="105"/>
      <c r="IAR30" s="105"/>
      <c r="IBC30" s="97"/>
      <c r="IBI30" s="100"/>
      <c r="IBM30" s="97"/>
      <c r="IBZ30" s="97"/>
      <c r="IDE30" s="108"/>
      <c r="IDF30" s="109"/>
      <c r="IDG30" s="105"/>
      <c r="IDH30" s="110"/>
      <c r="IDI30" s="106"/>
      <c r="IDJ30" s="110"/>
      <c r="IDK30" s="105"/>
      <c r="IDL30" s="105"/>
      <c r="IDW30" s="97"/>
      <c r="IEC30" s="100"/>
      <c r="IEG30" s="97"/>
      <c r="IET30" s="97"/>
      <c r="IFY30" s="108"/>
      <c r="IFZ30" s="109"/>
      <c r="IGA30" s="105"/>
      <c r="IGB30" s="110"/>
      <c r="IGC30" s="106"/>
      <c r="IGD30" s="110"/>
      <c r="IGE30" s="105"/>
      <c r="IGF30" s="105"/>
      <c r="IGQ30" s="97"/>
      <c r="IGW30" s="100"/>
      <c r="IHA30" s="97"/>
      <c r="IHN30" s="97"/>
      <c r="IIS30" s="108"/>
      <c r="IIT30" s="109"/>
      <c r="IIU30" s="105"/>
      <c r="IIV30" s="110"/>
      <c r="IIW30" s="106"/>
      <c r="IIX30" s="110"/>
      <c r="IIY30" s="105"/>
      <c r="IIZ30" s="105"/>
      <c r="IJK30" s="97"/>
      <c r="IJQ30" s="100"/>
      <c r="IJU30" s="97"/>
      <c r="IKH30" s="97"/>
      <c r="ILM30" s="108"/>
      <c r="ILN30" s="109"/>
      <c r="ILO30" s="105"/>
      <c r="ILP30" s="110"/>
      <c r="ILQ30" s="106"/>
      <c r="ILR30" s="110"/>
      <c r="ILS30" s="105"/>
      <c r="ILT30" s="105"/>
      <c r="IME30" s="97"/>
      <c r="IMK30" s="100"/>
      <c r="IMO30" s="97"/>
      <c r="INB30" s="97"/>
      <c r="IOG30" s="108"/>
      <c r="IOH30" s="109"/>
      <c r="IOI30" s="105"/>
      <c r="IOJ30" s="110"/>
      <c r="IOK30" s="106"/>
      <c r="IOL30" s="110"/>
      <c r="IOM30" s="105"/>
      <c r="ION30" s="105"/>
      <c r="IOY30" s="97"/>
      <c r="IPE30" s="100"/>
      <c r="IPI30" s="97"/>
      <c r="IPV30" s="97"/>
      <c r="IRA30" s="108"/>
      <c r="IRB30" s="109"/>
      <c r="IRC30" s="105"/>
      <c r="IRD30" s="110"/>
      <c r="IRE30" s="106"/>
      <c r="IRF30" s="110"/>
      <c r="IRG30" s="105"/>
      <c r="IRH30" s="105"/>
      <c r="IRS30" s="97"/>
      <c r="IRY30" s="100"/>
      <c r="ISC30" s="97"/>
      <c r="ISP30" s="97"/>
      <c r="ITU30" s="108"/>
      <c r="ITV30" s="109"/>
      <c r="ITW30" s="105"/>
      <c r="ITX30" s="110"/>
      <c r="ITY30" s="106"/>
      <c r="ITZ30" s="110"/>
      <c r="IUA30" s="105"/>
      <c r="IUB30" s="105"/>
      <c r="IUM30" s="97"/>
      <c r="IUS30" s="100"/>
      <c r="IUW30" s="97"/>
      <c r="IVJ30" s="97"/>
      <c r="IWO30" s="108"/>
      <c r="IWP30" s="109"/>
      <c r="IWQ30" s="105"/>
      <c r="IWR30" s="110"/>
      <c r="IWS30" s="106"/>
      <c r="IWT30" s="110"/>
      <c r="IWU30" s="105"/>
      <c r="IWV30" s="105"/>
      <c r="IXG30" s="97"/>
      <c r="IXM30" s="100"/>
      <c r="IXQ30" s="97"/>
      <c r="IYD30" s="97"/>
      <c r="IZI30" s="108"/>
      <c r="IZJ30" s="109"/>
      <c r="IZK30" s="105"/>
      <c r="IZL30" s="110"/>
      <c r="IZM30" s="106"/>
      <c r="IZN30" s="110"/>
      <c r="IZO30" s="105"/>
      <c r="IZP30" s="105"/>
      <c r="JAA30" s="97"/>
      <c r="JAG30" s="100"/>
      <c r="JAK30" s="97"/>
      <c r="JAX30" s="97"/>
      <c r="JCC30" s="108"/>
      <c r="JCD30" s="109"/>
      <c r="JCE30" s="105"/>
      <c r="JCF30" s="110"/>
      <c r="JCG30" s="106"/>
      <c r="JCH30" s="110"/>
      <c r="JCI30" s="105"/>
      <c r="JCJ30" s="105"/>
      <c r="JCU30" s="97"/>
      <c r="JDA30" s="100"/>
      <c r="JDE30" s="97"/>
      <c r="JDR30" s="97"/>
      <c r="JEW30" s="108"/>
      <c r="JEX30" s="109"/>
      <c r="JEY30" s="105"/>
      <c r="JEZ30" s="110"/>
      <c r="JFA30" s="106"/>
      <c r="JFB30" s="110"/>
      <c r="JFC30" s="105"/>
      <c r="JFD30" s="105"/>
      <c r="JFO30" s="97"/>
      <c r="JFU30" s="100"/>
      <c r="JFY30" s="97"/>
      <c r="JGL30" s="97"/>
      <c r="JHQ30" s="108"/>
      <c r="JHR30" s="109"/>
      <c r="JHS30" s="105"/>
      <c r="JHT30" s="110"/>
      <c r="JHU30" s="106"/>
      <c r="JHV30" s="110"/>
      <c r="JHW30" s="105"/>
      <c r="JHX30" s="105"/>
      <c r="JII30" s="97"/>
      <c r="JIO30" s="100"/>
      <c r="JIS30" s="97"/>
      <c r="JJF30" s="97"/>
      <c r="JKK30" s="108"/>
      <c r="JKL30" s="109"/>
      <c r="JKM30" s="105"/>
      <c r="JKN30" s="110"/>
      <c r="JKO30" s="106"/>
      <c r="JKP30" s="110"/>
      <c r="JKQ30" s="105"/>
      <c r="JKR30" s="105"/>
      <c r="JLC30" s="97"/>
      <c r="JLI30" s="100"/>
      <c r="JLM30" s="97"/>
      <c r="JLZ30" s="97"/>
      <c r="JNE30" s="108"/>
      <c r="JNF30" s="109"/>
      <c r="JNG30" s="105"/>
      <c r="JNH30" s="110"/>
      <c r="JNI30" s="106"/>
      <c r="JNJ30" s="110"/>
      <c r="JNK30" s="105"/>
      <c r="JNL30" s="105"/>
      <c r="JNW30" s="97"/>
      <c r="JOC30" s="100"/>
      <c r="JOG30" s="97"/>
      <c r="JOT30" s="97"/>
      <c r="JPY30" s="108"/>
      <c r="JPZ30" s="109"/>
      <c r="JQA30" s="105"/>
      <c r="JQB30" s="110"/>
      <c r="JQC30" s="106"/>
      <c r="JQD30" s="110"/>
      <c r="JQE30" s="105"/>
      <c r="JQF30" s="105"/>
      <c r="JQQ30" s="97"/>
      <c r="JQW30" s="100"/>
      <c r="JRA30" s="97"/>
      <c r="JRN30" s="97"/>
      <c r="JSS30" s="108"/>
      <c r="JST30" s="109" t="str">
        <f t="shared" si="112"/>
        <v>Algeria</v>
      </c>
      <c r="JSU30" s="105"/>
      <c r="JSV30" s="110">
        <f>'All Players'!J26</f>
        <v>0</v>
      </c>
      <c r="JSW30" s="106" t="s">
        <v>2</v>
      </c>
      <c r="JSX30" s="110">
        <f>'All Players'!L26</f>
        <v>0</v>
      </c>
      <c r="JSY30" s="105"/>
      <c r="JSZ30" s="109" t="str">
        <f t="shared" si="113"/>
        <v>Portugal</v>
      </c>
      <c r="JTK30" s="97"/>
      <c r="JTQ30" s="100"/>
      <c r="JTU30" s="97"/>
      <c r="JUH30" s="97"/>
    </row>
    <row r="31" spans="1:1016 1027:2045 2058:3066 3097:4074 4105:5120 5131:6139 6145:7157 7170:7343" x14ac:dyDescent="0.2">
      <c r="A31" s="108"/>
      <c r="B31" s="109" t="str">
        <f>'All Players'!H27</f>
        <v>Argentina</v>
      </c>
      <c r="C31" s="105"/>
      <c r="D31" s="110" t="str">
        <f>IF('All Players'!W27&lt;&gt;"",'All Players'!W27,"")</f>
        <v/>
      </c>
      <c r="E31" s="106" t="s">
        <v>2</v>
      </c>
      <c r="F31" s="110" t="str">
        <f>IF('All Players'!Y27&lt;&gt;"",'All Players'!Y27,"")</f>
        <v/>
      </c>
      <c r="G31" s="105"/>
      <c r="H31" s="105" t="str">
        <f>'All Players'!N27</f>
        <v>Honduras</v>
      </c>
      <c r="S31" s="97"/>
      <c r="Y31" s="100"/>
      <c r="Z31" s="96" t="s">
        <v>13</v>
      </c>
      <c r="AC31" s="97"/>
      <c r="AP31" s="97"/>
      <c r="BU31" s="108"/>
      <c r="BV31" s="109"/>
      <c r="BW31" s="105"/>
      <c r="BX31" s="110"/>
      <c r="BY31" s="106"/>
      <c r="BZ31" s="110"/>
      <c r="CA31" s="105"/>
      <c r="CB31" s="105"/>
      <c r="CM31" s="97"/>
      <c r="CS31" s="100"/>
      <c r="CW31" s="97"/>
      <c r="DJ31" s="97"/>
      <c r="EO31" s="108"/>
      <c r="EP31" s="109"/>
      <c r="EQ31" s="105"/>
      <c r="ER31" s="110"/>
      <c r="ES31" s="106"/>
      <c r="ET31" s="110"/>
      <c r="EU31" s="105"/>
      <c r="EV31" s="105"/>
      <c r="FG31" s="97"/>
      <c r="FM31" s="100"/>
      <c r="FQ31" s="97"/>
      <c r="GD31" s="97"/>
      <c r="HI31" s="108"/>
      <c r="HJ31" s="109"/>
      <c r="HK31" s="105"/>
      <c r="HL31" s="110"/>
      <c r="HM31" s="106"/>
      <c r="HN31" s="110"/>
      <c r="HO31" s="105"/>
      <c r="HP31" s="105"/>
      <c r="IA31" s="97"/>
      <c r="IG31" s="100"/>
      <c r="IK31" s="97"/>
      <c r="IX31" s="97"/>
      <c r="KC31" s="108"/>
      <c r="KD31" s="109"/>
      <c r="KE31" s="105"/>
      <c r="KF31" s="110"/>
      <c r="KG31" s="106"/>
      <c r="KH31" s="110"/>
      <c r="KI31" s="105"/>
      <c r="KJ31" s="105"/>
      <c r="KU31" s="97"/>
      <c r="LA31" s="100"/>
      <c r="LE31" s="97"/>
      <c r="LR31" s="97"/>
      <c r="MW31" s="108"/>
      <c r="MX31" s="109"/>
      <c r="MY31" s="105"/>
      <c r="MZ31" s="110"/>
      <c r="NA31" s="106"/>
      <c r="NB31" s="110"/>
      <c r="NC31" s="105"/>
      <c r="ND31" s="105"/>
      <c r="NO31" s="97"/>
      <c r="NU31" s="100"/>
      <c r="NY31" s="97"/>
      <c r="OL31" s="97"/>
      <c r="PQ31" s="108"/>
      <c r="PR31" s="109"/>
      <c r="PS31" s="105"/>
      <c r="PT31" s="110"/>
      <c r="PU31" s="106"/>
      <c r="PV31" s="110"/>
      <c r="PW31" s="105"/>
      <c r="PX31" s="105"/>
      <c r="QI31" s="97"/>
      <c r="QO31" s="100"/>
      <c r="QS31" s="97"/>
      <c r="RF31" s="97"/>
      <c r="SK31" s="108"/>
      <c r="SL31" s="109"/>
      <c r="SM31" s="105"/>
      <c r="SN31" s="110"/>
      <c r="SO31" s="106"/>
      <c r="SP31" s="110"/>
      <c r="SQ31" s="105"/>
      <c r="SR31" s="105"/>
      <c r="TC31" s="97"/>
      <c r="TI31" s="100"/>
      <c r="TM31" s="97"/>
      <c r="TZ31" s="97"/>
      <c r="VE31" s="108"/>
      <c r="VF31" s="109"/>
      <c r="VG31" s="105"/>
      <c r="VH31" s="110"/>
      <c r="VI31" s="106"/>
      <c r="VJ31" s="110"/>
      <c r="VK31" s="105"/>
      <c r="VL31" s="105"/>
      <c r="VW31" s="97"/>
      <c r="WC31" s="100"/>
      <c r="WG31" s="97"/>
      <c r="WT31" s="97"/>
      <c r="XY31" s="108"/>
      <c r="XZ31" s="109"/>
      <c r="YA31" s="105"/>
      <c r="YB31" s="110"/>
      <c r="YC31" s="106"/>
      <c r="YD31" s="110"/>
      <c r="YE31" s="105"/>
      <c r="YF31" s="105"/>
      <c r="YQ31" s="97"/>
      <c r="YW31" s="100"/>
      <c r="ZA31" s="97"/>
      <c r="ZN31" s="97"/>
      <c r="AAS31" s="108"/>
      <c r="AAT31" s="109"/>
      <c r="AAU31" s="105"/>
      <c r="AAV31" s="110"/>
      <c r="AAW31" s="106"/>
      <c r="AAX31" s="110"/>
      <c r="AAY31" s="105"/>
      <c r="AAZ31" s="105"/>
      <c r="ABK31" s="97"/>
      <c r="ABQ31" s="100"/>
      <c r="ABU31" s="97"/>
      <c r="ACH31" s="97"/>
      <c r="ADM31" s="108"/>
      <c r="ADN31" s="109"/>
      <c r="ADO31" s="105"/>
      <c r="ADP31" s="110"/>
      <c r="ADQ31" s="106"/>
      <c r="ADR31" s="110"/>
      <c r="ADS31" s="105"/>
      <c r="ADT31" s="105"/>
      <c r="AEE31" s="97"/>
      <c r="AEK31" s="100"/>
      <c r="AEO31" s="97"/>
      <c r="AFB31" s="97"/>
      <c r="AGG31" s="108"/>
      <c r="AGH31" s="109"/>
      <c r="AGI31" s="105"/>
      <c r="AGJ31" s="110"/>
      <c r="AGK31" s="106"/>
      <c r="AGL31" s="110"/>
      <c r="AGM31" s="105"/>
      <c r="AGN31" s="105"/>
      <c r="AGY31" s="97"/>
      <c r="AHE31" s="100"/>
      <c r="AHI31" s="97"/>
      <c r="AHV31" s="97"/>
      <c r="AJA31" s="108"/>
      <c r="AJB31" s="109"/>
      <c r="AJC31" s="105"/>
      <c r="AJD31" s="110"/>
      <c r="AJE31" s="106"/>
      <c r="AJF31" s="110"/>
      <c r="AJG31" s="105"/>
      <c r="AJH31" s="105"/>
      <c r="AJS31" s="97"/>
      <c r="AJY31" s="100"/>
      <c r="AKC31" s="97"/>
      <c r="AKP31" s="97"/>
      <c r="ALU31" s="108"/>
      <c r="ALV31" s="109"/>
      <c r="ALW31" s="105"/>
      <c r="ALX31" s="110"/>
      <c r="ALY31" s="106"/>
      <c r="ALZ31" s="110"/>
      <c r="AMA31" s="105"/>
      <c r="AMB31" s="105"/>
      <c r="AMM31" s="97"/>
      <c r="AMS31" s="100"/>
      <c r="AMW31" s="97"/>
      <c r="ANJ31" s="97"/>
      <c r="AOO31" s="108"/>
      <c r="AOP31" s="109"/>
      <c r="AOQ31" s="105"/>
      <c r="AOR31" s="110"/>
      <c r="AOS31" s="106"/>
      <c r="AOT31" s="110"/>
      <c r="AOU31" s="105"/>
      <c r="AOV31" s="105"/>
      <c r="APG31" s="97"/>
      <c r="APM31" s="100"/>
      <c r="APQ31" s="97"/>
      <c r="AQD31" s="97"/>
      <c r="ARI31" s="108"/>
      <c r="ARJ31" s="109"/>
      <c r="ARK31" s="105"/>
      <c r="ARL31" s="110"/>
      <c r="ARM31" s="106"/>
      <c r="ARN31" s="110"/>
      <c r="ARO31" s="105"/>
      <c r="ARP31" s="105"/>
      <c r="ASA31" s="97"/>
      <c r="ASG31" s="100"/>
      <c r="ASK31" s="97"/>
      <c r="ASX31" s="97"/>
      <c r="AUC31" s="108"/>
      <c r="AUD31" s="109"/>
      <c r="AUE31" s="105"/>
      <c r="AUF31" s="110"/>
      <c r="AUG31" s="106"/>
      <c r="AUH31" s="110"/>
      <c r="AUI31" s="105"/>
      <c r="AUJ31" s="105"/>
      <c r="AUU31" s="97"/>
      <c r="AVA31" s="100"/>
      <c r="AVE31" s="97"/>
      <c r="AVR31" s="97"/>
      <c r="AWW31" s="108"/>
      <c r="AWX31" s="109"/>
      <c r="AWY31" s="105"/>
      <c r="AWZ31" s="110"/>
      <c r="AXA31" s="106"/>
      <c r="AXB31" s="110"/>
      <c r="AXC31" s="105"/>
      <c r="AXD31" s="105"/>
      <c r="AXO31" s="97"/>
      <c r="AXU31" s="100"/>
      <c r="AXY31" s="97"/>
      <c r="AYL31" s="97"/>
      <c r="AZQ31" s="108"/>
      <c r="AZR31" s="109"/>
      <c r="AZS31" s="105"/>
      <c r="AZT31" s="110"/>
      <c r="AZU31" s="106"/>
      <c r="AZV31" s="110"/>
      <c r="AZW31" s="105"/>
      <c r="AZX31" s="105"/>
      <c r="BAI31" s="97"/>
      <c r="BAO31" s="100"/>
      <c r="BAS31" s="97"/>
      <c r="BBF31" s="97"/>
      <c r="BCK31" s="108"/>
      <c r="BCL31" s="109"/>
      <c r="BCM31" s="105"/>
      <c r="BCN31" s="110"/>
      <c r="BCO31" s="106"/>
      <c r="BCP31" s="110"/>
      <c r="BCQ31" s="105"/>
      <c r="BCR31" s="105"/>
      <c r="BDC31" s="97"/>
      <c r="BDI31" s="100"/>
      <c r="BDM31" s="97"/>
      <c r="BDZ31" s="97"/>
      <c r="BFE31" s="108"/>
      <c r="BFF31" s="109"/>
      <c r="BFG31" s="105"/>
      <c r="BFH31" s="110"/>
      <c r="BFI31" s="106"/>
      <c r="BFJ31" s="110"/>
      <c r="BFK31" s="105"/>
      <c r="BFL31" s="105"/>
      <c r="BFW31" s="97"/>
      <c r="BGC31" s="100"/>
      <c r="BGG31" s="97"/>
      <c r="BGT31" s="97"/>
      <c r="BHY31" s="108"/>
      <c r="BHZ31" s="109"/>
      <c r="BIA31" s="105"/>
      <c r="BIB31" s="110"/>
      <c r="BIC31" s="106"/>
      <c r="BID31" s="110"/>
      <c r="BIE31" s="105"/>
      <c r="BIF31" s="105"/>
      <c r="BIQ31" s="97"/>
      <c r="BIW31" s="100"/>
      <c r="BJA31" s="97"/>
      <c r="BJN31" s="97"/>
      <c r="BKS31" s="108"/>
      <c r="BKT31" s="109"/>
      <c r="BKU31" s="105"/>
      <c r="BKV31" s="110"/>
      <c r="BKW31" s="106"/>
      <c r="BKX31" s="110"/>
      <c r="BKY31" s="105"/>
      <c r="BKZ31" s="105"/>
      <c r="BLK31" s="97"/>
      <c r="BLQ31" s="100"/>
      <c r="BLU31" s="97"/>
      <c r="BMH31" s="97"/>
      <c r="BNM31" s="108"/>
      <c r="BNN31" s="109"/>
      <c r="BNO31" s="105"/>
      <c r="BNP31" s="110"/>
      <c r="BNQ31" s="106"/>
      <c r="BNR31" s="110"/>
      <c r="BNS31" s="105"/>
      <c r="BNT31" s="105"/>
      <c r="BOE31" s="97"/>
      <c r="BOK31" s="100"/>
      <c r="BOO31" s="97"/>
      <c r="BPB31" s="97"/>
      <c r="BQG31" s="108"/>
      <c r="BQH31" s="109"/>
      <c r="BQI31" s="105"/>
      <c r="BQJ31" s="110"/>
      <c r="BQK31" s="106"/>
      <c r="BQL31" s="110"/>
      <c r="BQM31" s="105"/>
      <c r="BQN31" s="105"/>
      <c r="BQY31" s="97"/>
      <c r="BRE31" s="100"/>
      <c r="BRI31" s="97"/>
      <c r="BRV31" s="97"/>
      <c r="BTA31" s="108"/>
      <c r="BTB31" s="109"/>
      <c r="BTC31" s="105"/>
      <c r="BTD31" s="110"/>
      <c r="BTE31" s="106"/>
      <c r="BTF31" s="110"/>
      <c r="BTG31" s="105"/>
      <c r="BTH31" s="105"/>
      <c r="BTS31" s="97"/>
      <c r="BTY31" s="100"/>
      <c r="BUC31" s="97"/>
      <c r="BUP31" s="97"/>
      <c r="BVU31" s="108"/>
      <c r="BVV31" s="109"/>
      <c r="BVW31" s="105"/>
      <c r="BVX31" s="110"/>
      <c r="BVY31" s="106"/>
      <c r="BVZ31" s="110"/>
      <c r="BWA31" s="105"/>
      <c r="BWB31" s="105"/>
      <c r="BWM31" s="97"/>
      <c r="BWS31" s="100"/>
      <c r="BWW31" s="97"/>
      <c r="BXJ31" s="97"/>
      <c r="BYO31" s="108"/>
      <c r="BYP31" s="109"/>
      <c r="BYQ31" s="105"/>
      <c r="BYR31" s="110"/>
      <c r="BYS31" s="106"/>
      <c r="BYT31" s="110"/>
      <c r="BYU31" s="105"/>
      <c r="BYV31" s="105"/>
      <c r="BZG31" s="97"/>
      <c r="BZM31" s="100"/>
      <c r="BZQ31" s="97"/>
      <c r="CAD31" s="97"/>
      <c r="CBI31" s="108"/>
      <c r="CBJ31" s="109"/>
      <c r="CBK31" s="105"/>
      <c r="CBL31" s="110"/>
      <c r="CBM31" s="106"/>
      <c r="CBN31" s="110"/>
      <c r="CBO31" s="105"/>
      <c r="CBP31" s="105"/>
      <c r="CCA31" s="97"/>
      <c r="CCG31" s="100"/>
      <c r="CCK31" s="97"/>
      <c r="CCX31" s="97"/>
      <c r="CEC31" s="108"/>
      <c r="CED31" s="109"/>
      <c r="CEE31" s="105"/>
      <c r="CEF31" s="110"/>
      <c r="CEG31" s="106"/>
      <c r="CEH31" s="110"/>
      <c r="CEI31" s="105"/>
      <c r="CEJ31" s="105"/>
      <c r="CEU31" s="97"/>
      <c r="CFA31" s="100"/>
      <c r="CFE31" s="97"/>
      <c r="CFR31" s="97"/>
      <c r="CGW31" s="108"/>
      <c r="CGX31" s="109"/>
      <c r="CGY31" s="105"/>
      <c r="CGZ31" s="110"/>
      <c r="CHA31" s="106"/>
      <c r="CHB31" s="110"/>
      <c r="CHC31" s="105"/>
      <c r="CHD31" s="105"/>
      <c r="CHO31" s="97"/>
      <c r="CHU31" s="100"/>
      <c r="CHY31" s="97"/>
      <c r="CIL31" s="97"/>
      <c r="CJQ31" s="108"/>
      <c r="CJR31" s="109"/>
      <c r="CJS31" s="105"/>
      <c r="CJT31" s="110"/>
      <c r="CJU31" s="106"/>
      <c r="CJV31" s="110"/>
      <c r="CJW31" s="105"/>
      <c r="CJX31" s="105"/>
      <c r="CKI31" s="97"/>
      <c r="CKO31" s="100"/>
      <c r="CKS31" s="97"/>
      <c r="CLF31" s="97"/>
      <c r="CMK31" s="108"/>
      <c r="CML31" s="109"/>
      <c r="CMM31" s="105"/>
      <c r="CMN31" s="110"/>
      <c r="CMO31" s="106"/>
      <c r="CMP31" s="110"/>
      <c r="CMQ31" s="105"/>
      <c r="CMR31" s="105"/>
      <c r="CNC31" s="97"/>
      <c r="CNI31" s="100"/>
      <c r="CNM31" s="97"/>
      <c r="CNZ31" s="97"/>
      <c r="CPE31" s="108"/>
      <c r="CPF31" s="109"/>
      <c r="CPG31" s="105"/>
      <c r="CPH31" s="110"/>
      <c r="CPI31" s="106"/>
      <c r="CPJ31" s="110"/>
      <c r="CPK31" s="105"/>
      <c r="CPL31" s="105"/>
      <c r="CPW31" s="97"/>
      <c r="CQC31" s="100"/>
      <c r="CQG31" s="97"/>
      <c r="CQT31" s="97"/>
      <c r="CRY31" s="108"/>
      <c r="CRZ31" s="109"/>
      <c r="CSA31" s="105"/>
      <c r="CSB31" s="110"/>
      <c r="CSC31" s="106"/>
      <c r="CSD31" s="110"/>
      <c r="CSE31" s="105"/>
      <c r="CSF31" s="105"/>
      <c r="CSQ31" s="97"/>
      <c r="CSW31" s="100"/>
      <c r="CTA31" s="97"/>
      <c r="CTN31" s="97"/>
      <c r="CUS31" s="108"/>
      <c r="CUT31" s="109"/>
      <c r="CUU31" s="105"/>
      <c r="CUV31" s="110"/>
      <c r="CUW31" s="106"/>
      <c r="CUX31" s="110"/>
      <c r="CUY31" s="105"/>
      <c r="CUZ31" s="105"/>
      <c r="CVK31" s="97"/>
      <c r="CVQ31" s="100"/>
      <c r="CVU31" s="97"/>
      <c r="CWH31" s="97"/>
      <c r="CXM31" s="108"/>
      <c r="CXN31" s="109"/>
      <c r="CXO31" s="105"/>
      <c r="CXP31" s="110"/>
      <c r="CXQ31" s="106"/>
      <c r="CXR31" s="110"/>
      <c r="CXS31" s="105"/>
      <c r="CXT31" s="105"/>
      <c r="CYE31" s="97"/>
      <c r="CYK31" s="100"/>
      <c r="CYO31" s="97"/>
      <c r="CZB31" s="97"/>
      <c r="DAG31" s="108"/>
      <c r="DAH31" s="109"/>
      <c r="DAI31" s="105"/>
      <c r="DAJ31" s="110"/>
      <c r="DAK31" s="106"/>
      <c r="DAL31" s="110"/>
      <c r="DAM31" s="105"/>
      <c r="DAN31" s="105"/>
      <c r="DAY31" s="97"/>
      <c r="DBE31" s="100"/>
      <c r="DBI31" s="97"/>
      <c r="DBV31" s="97"/>
      <c r="DDA31" s="108"/>
      <c r="DDB31" s="109"/>
      <c r="DDC31" s="105"/>
      <c r="DDD31" s="110"/>
      <c r="DDE31" s="106"/>
      <c r="DDF31" s="110"/>
      <c r="DDG31" s="105"/>
      <c r="DDH31" s="105"/>
      <c r="DDS31" s="97"/>
      <c r="DDY31" s="100"/>
      <c r="DEC31" s="97"/>
      <c r="DEP31" s="97"/>
      <c r="DFU31" s="108"/>
      <c r="DFV31" s="109"/>
      <c r="DFW31" s="105"/>
      <c r="DFX31" s="110"/>
      <c r="DFY31" s="106"/>
      <c r="DFZ31" s="110"/>
      <c r="DGA31" s="105"/>
      <c r="DGB31" s="105"/>
      <c r="DGM31" s="97"/>
      <c r="DGS31" s="100"/>
      <c r="DGW31" s="97"/>
      <c r="DHJ31" s="97"/>
      <c r="DIO31" s="108"/>
      <c r="DIP31" s="109"/>
      <c r="DIQ31" s="105"/>
      <c r="DIR31" s="110"/>
      <c r="DIS31" s="106"/>
      <c r="DIT31" s="110"/>
      <c r="DIU31" s="105"/>
      <c r="DIV31" s="105"/>
      <c r="DJG31" s="97"/>
      <c r="DJM31" s="100"/>
      <c r="DJQ31" s="97"/>
      <c r="DKD31" s="97"/>
      <c r="DLI31" s="108"/>
      <c r="DLJ31" s="109"/>
      <c r="DLK31" s="105"/>
      <c r="DLL31" s="110"/>
      <c r="DLM31" s="106"/>
      <c r="DLN31" s="110"/>
      <c r="DLO31" s="105"/>
      <c r="DLP31" s="105"/>
      <c r="DMA31" s="97"/>
      <c r="DMG31" s="100"/>
      <c r="DMK31" s="97"/>
      <c r="DMX31" s="97"/>
      <c r="DOC31" s="108"/>
      <c r="DOD31" s="109"/>
      <c r="DOE31" s="105"/>
      <c r="DOF31" s="110"/>
      <c r="DOG31" s="106"/>
      <c r="DOH31" s="110"/>
      <c r="DOI31" s="105"/>
      <c r="DOJ31" s="105"/>
      <c r="DOU31" s="97"/>
      <c r="DPA31" s="100"/>
      <c r="DPE31" s="97"/>
      <c r="DPR31" s="97"/>
      <c r="DQW31" s="108"/>
      <c r="DQX31" s="109"/>
      <c r="DQY31" s="105"/>
      <c r="DQZ31" s="110"/>
      <c r="DRA31" s="106"/>
      <c r="DRB31" s="110"/>
      <c r="DRC31" s="105"/>
      <c r="DRD31" s="105"/>
      <c r="DRO31" s="97"/>
      <c r="DRU31" s="100"/>
      <c r="DRY31" s="97"/>
      <c r="DSL31" s="97"/>
      <c r="DTQ31" s="108"/>
      <c r="DTR31" s="109"/>
      <c r="DTS31" s="105"/>
      <c r="DTT31" s="110"/>
      <c r="DTU31" s="106"/>
      <c r="DTV31" s="110"/>
      <c r="DTW31" s="105"/>
      <c r="DTX31" s="105"/>
      <c r="DUI31" s="97"/>
      <c r="DUO31" s="100"/>
      <c r="DUS31" s="97"/>
      <c r="DVF31" s="97"/>
      <c r="DWK31" s="108"/>
      <c r="DWL31" s="109"/>
      <c r="DWM31" s="105"/>
      <c r="DWN31" s="110"/>
      <c r="DWO31" s="106"/>
      <c r="DWP31" s="110"/>
      <c r="DWQ31" s="105"/>
      <c r="DWR31" s="105"/>
      <c r="DXC31" s="97"/>
      <c r="DXI31" s="100"/>
      <c r="DXM31" s="97"/>
      <c r="DXZ31" s="97"/>
      <c r="DZE31" s="108"/>
      <c r="DZF31" s="109"/>
      <c r="DZG31" s="105"/>
      <c r="DZH31" s="110"/>
      <c r="DZI31" s="106"/>
      <c r="DZJ31" s="110"/>
      <c r="DZK31" s="105"/>
      <c r="DZL31" s="105"/>
      <c r="DZW31" s="97"/>
      <c r="EAC31" s="100"/>
      <c r="EAG31" s="97"/>
      <c r="EAT31" s="97"/>
      <c r="EBY31" s="108"/>
      <c r="EBZ31" s="109"/>
      <c r="ECA31" s="105"/>
      <c r="ECB31" s="110"/>
      <c r="ECC31" s="106"/>
      <c r="ECD31" s="110"/>
      <c r="ECE31" s="105"/>
      <c r="ECF31" s="105"/>
      <c r="ECQ31" s="97"/>
      <c r="ECW31" s="100"/>
      <c r="EDA31" s="97"/>
      <c r="EDN31" s="97"/>
      <c r="EES31" s="108"/>
      <c r="EET31" s="109"/>
      <c r="EEU31" s="105"/>
      <c r="EEV31" s="110"/>
      <c r="EEW31" s="106"/>
      <c r="EEX31" s="110"/>
      <c r="EEY31" s="105"/>
      <c r="EEZ31" s="105"/>
      <c r="EFK31" s="97"/>
      <c r="EFQ31" s="100"/>
      <c r="EFU31" s="97"/>
      <c r="EGH31" s="97"/>
      <c r="EHM31" s="108"/>
      <c r="EHN31" s="109"/>
      <c r="EHO31" s="105"/>
      <c r="EHP31" s="110"/>
      <c r="EHQ31" s="106"/>
      <c r="EHR31" s="110"/>
      <c r="EHS31" s="105"/>
      <c r="EHT31" s="105"/>
      <c r="EIE31" s="97"/>
      <c r="EIK31" s="100"/>
      <c r="EIO31" s="97"/>
      <c r="EJB31" s="97"/>
      <c r="EKG31" s="108"/>
      <c r="EKH31" s="109"/>
      <c r="EKI31" s="105"/>
      <c r="EKJ31" s="110"/>
      <c r="EKK31" s="106"/>
      <c r="EKL31" s="110"/>
      <c r="EKM31" s="105"/>
      <c r="EKN31" s="105"/>
      <c r="EKY31" s="97"/>
      <c r="ELE31" s="100"/>
      <c r="ELI31" s="97"/>
      <c r="ELV31" s="97"/>
      <c r="ENA31" s="108"/>
      <c r="ENB31" s="109"/>
      <c r="ENC31" s="105"/>
      <c r="END31" s="110"/>
      <c r="ENE31" s="106"/>
      <c r="ENF31" s="110"/>
      <c r="ENG31" s="105"/>
      <c r="ENH31" s="105"/>
      <c r="ENS31" s="97"/>
      <c r="ENY31" s="100"/>
      <c r="EOC31" s="97"/>
      <c r="EOP31" s="97"/>
      <c r="EPU31" s="108"/>
      <c r="EPV31" s="109"/>
      <c r="EPW31" s="105"/>
      <c r="EPX31" s="110"/>
      <c r="EPY31" s="106"/>
      <c r="EPZ31" s="110"/>
      <c r="EQA31" s="105"/>
      <c r="EQB31" s="105"/>
      <c r="EQM31" s="97"/>
      <c r="EQS31" s="100"/>
      <c r="EQW31" s="97"/>
      <c r="ERJ31" s="97"/>
      <c r="ESO31" s="108"/>
      <c r="ESP31" s="109"/>
      <c r="ESQ31" s="105"/>
      <c r="ESR31" s="110"/>
      <c r="ESS31" s="106"/>
      <c r="EST31" s="110"/>
      <c r="ESU31" s="105"/>
      <c r="ESV31" s="105"/>
      <c r="ETG31" s="97"/>
      <c r="ETM31" s="100"/>
      <c r="ETQ31" s="97"/>
      <c r="EUD31" s="97"/>
      <c r="EVI31" s="108"/>
      <c r="EVJ31" s="109"/>
      <c r="EVK31" s="105"/>
      <c r="EVL31" s="110"/>
      <c r="EVM31" s="106"/>
      <c r="EVN31" s="110"/>
      <c r="EVO31" s="105"/>
      <c r="EVP31" s="105"/>
      <c r="EWA31" s="97"/>
      <c r="EWG31" s="100"/>
      <c r="EWK31" s="97"/>
      <c r="EWX31" s="97"/>
      <c r="EYC31" s="108"/>
      <c r="EYD31" s="109"/>
      <c r="EYE31" s="105"/>
      <c r="EYF31" s="110"/>
      <c r="EYG31" s="106"/>
      <c r="EYH31" s="110"/>
      <c r="EYI31" s="105"/>
      <c r="EYJ31" s="105"/>
      <c r="EYU31" s="97"/>
      <c r="EZA31" s="100"/>
      <c r="EZE31" s="97"/>
      <c r="EZR31" s="97"/>
      <c r="FAW31" s="108"/>
      <c r="FAX31" s="109"/>
      <c r="FAY31" s="105"/>
      <c r="FAZ31" s="110"/>
      <c r="FBA31" s="106"/>
      <c r="FBB31" s="110"/>
      <c r="FBC31" s="105"/>
      <c r="FBD31" s="105"/>
      <c r="FBO31" s="97"/>
      <c r="FBU31" s="100"/>
      <c r="FBY31" s="97"/>
      <c r="FCL31" s="97"/>
      <c r="FDQ31" s="108"/>
      <c r="FDR31" s="109"/>
      <c r="FDS31" s="105"/>
      <c r="FDT31" s="110"/>
      <c r="FDU31" s="106"/>
      <c r="FDV31" s="110"/>
      <c r="FDW31" s="105"/>
      <c r="FDX31" s="105"/>
      <c r="FEI31" s="97"/>
      <c r="FEO31" s="100"/>
      <c r="FES31" s="97"/>
      <c r="FFF31" s="97"/>
      <c r="FGK31" s="108"/>
      <c r="FGL31" s="109"/>
      <c r="FGM31" s="105"/>
      <c r="FGN31" s="110"/>
      <c r="FGO31" s="106"/>
      <c r="FGP31" s="110"/>
      <c r="FGQ31" s="105"/>
      <c r="FGR31" s="105"/>
      <c r="FHC31" s="97"/>
      <c r="FHI31" s="100"/>
      <c r="FHM31" s="97"/>
      <c r="FHZ31" s="97"/>
      <c r="FJE31" s="108"/>
      <c r="FJF31" s="109"/>
      <c r="FJG31" s="105"/>
      <c r="FJH31" s="110"/>
      <c r="FJI31" s="106"/>
      <c r="FJJ31" s="110"/>
      <c r="FJK31" s="105"/>
      <c r="FJL31" s="105"/>
      <c r="FJW31" s="97"/>
      <c r="FKC31" s="100"/>
      <c r="FKG31" s="97"/>
      <c r="FKT31" s="97"/>
      <c r="FLY31" s="108"/>
      <c r="FLZ31" s="109"/>
      <c r="FMA31" s="105"/>
      <c r="FMB31" s="110"/>
      <c r="FMC31" s="106"/>
      <c r="FMD31" s="110"/>
      <c r="FME31" s="105"/>
      <c r="FMF31" s="105"/>
      <c r="FMQ31" s="97"/>
      <c r="FMW31" s="100"/>
      <c r="FNA31" s="97"/>
      <c r="FNN31" s="97"/>
      <c r="FOS31" s="108"/>
      <c r="FOT31" s="109"/>
      <c r="FOU31" s="105"/>
      <c r="FOV31" s="110"/>
      <c r="FOW31" s="106"/>
      <c r="FOX31" s="110"/>
      <c r="FOY31" s="105"/>
      <c r="FOZ31" s="105"/>
      <c r="FPK31" s="97"/>
      <c r="FPQ31" s="100"/>
      <c r="FPU31" s="97"/>
      <c r="FQH31" s="97"/>
      <c r="FRM31" s="108"/>
      <c r="FRN31" s="109"/>
      <c r="FRO31" s="105"/>
      <c r="FRP31" s="110"/>
      <c r="FRQ31" s="106"/>
      <c r="FRR31" s="110"/>
      <c r="FRS31" s="105"/>
      <c r="FRT31" s="105"/>
      <c r="FSE31" s="97"/>
      <c r="FSK31" s="100"/>
      <c r="FSO31" s="97"/>
      <c r="FTB31" s="97"/>
      <c r="FUG31" s="108"/>
      <c r="FUH31" s="109"/>
      <c r="FUI31" s="105"/>
      <c r="FUJ31" s="110"/>
      <c r="FUK31" s="106"/>
      <c r="FUL31" s="110"/>
      <c r="FUM31" s="105"/>
      <c r="FUN31" s="105"/>
      <c r="FUY31" s="97"/>
      <c r="FVE31" s="100"/>
      <c r="FVI31" s="97"/>
      <c r="FVV31" s="97"/>
      <c r="FXA31" s="108"/>
      <c r="FXB31" s="109"/>
      <c r="FXC31" s="105"/>
      <c r="FXD31" s="110"/>
      <c r="FXE31" s="106"/>
      <c r="FXF31" s="110"/>
      <c r="FXG31" s="105"/>
      <c r="FXH31" s="105"/>
      <c r="FXS31" s="97"/>
      <c r="FXY31" s="100"/>
      <c r="FYC31" s="97"/>
      <c r="FYP31" s="97"/>
      <c r="FZU31" s="108"/>
      <c r="FZV31" s="109"/>
      <c r="FZW31" s="105"/>
      <c r="FZX31" s="110"/>
      <c r="FZY31" s="106"/>
      <c r="FZZ31" s="110"/>
      <c r="GAA31" s="105"/>
      <c r="GAB31" s="105"/>
      <c r="GAM31" s="97"/>
      <c r="GAS31" s="100"/>
      <c r="GAW31" s="97"/>
      <c r="GBJ31" s="97"/>
      <c r="GCO31" s="108"/>
      <c r="GCP31" s="109"/>
      <c r="GCQ31" s="105"/>
      <c r="GCR31" s="110"/>
      <c r="GCS31" s="106"/>
      <c r="GCT31" s="110"/>
      <c r="GCU31" s="105"/>
      <c r="GCV31" s="105"/>
      <c r="GDG31" s="97"/>
      <c r="GDM31" s="100"/>
      <c r="GDQ31" s="97"/>
      <c r="GED31" s="97"/>
      <c r="GFI31" s="108"/>
      <c r="GFJ31" s="109"/>
      <c r="GFK31" s="105"/>
      <c r="GFL31" s="110"/>
      <c r="GFM31" s="106"/>
      <c r="GFN31" s="110"/>
      <c r="GFO31" s="105"/>
      <c r="GFP31" s="105"/>
      <c r="GGA31" s="97"/>
      <c r="GGG31" s="100"/>
      <c r="GGK31" s="97"/>
      <c r="GGX31" s="97"/>
      <c r="GIC31" s="108"/>
      <c r="GID31" s="109"/>
      <c r="GIE31" s="105"/>
      <c r="GIF31" s="110"/>
      <c r="GIG31" s="106"/>
      <c r="GIH31" s="110"/>
      <c r="GII31" s="105"/>
      <c r="GIJ31" s="105"/>
      <c r="GIU31" s="97"/>
      <c r="GJA31" s="100"/>
      <c r="GJE31" s="97"/>
      <c r="GJR31" s="97"/>
      <c r="GKW31" s="108"/>
      <c r="GKX31" s="109"/>
      <c r="GKY31" s="105"/>
      <c r="GKZ31" s="110"/>
      <c r="GLA31" s="106"/>
      <c r="GLB31" s="110"/>
      <c r="GLC31" s="105"/>
      <c r="GLD31" s="105"/>
      <c r="GLO31" s="97"/>
      <c r="GLU31" s="100"/>
      <c r="GLY31" s="97"/>
      <c r="GML31" s="97"/>
      <c r="GNQ31" s="108"/>
      <c r="GNR31" s="109"/>
      <c r="GNS31" s="105"/>
      <c r="GNT31" s="110"/>
      <c r="GNU31" s="106"/>
      <c r="GNV31" s="110"/>
      <c r="GNW31" s="105"/>
      <c r="GNX31" s="105"/>
      <c r="GOI31" s="97"/>
      <c r="GOO31" s="100"/>
      <c r="GOS31" s="97"/>
      <c r="GPF31" s="97"/>
      <c r="GQK31" s="108"/>
      <c r="GQL31" s="109"/>
      <c r="GQM31" s="105"/>
      <c r="GQN31" s="110"/>
      <c r="GQO31" s="106"/>
      <c r="GQP31" s="110"/>
      <c r="GQQ31" s="105"/>
      <c r="GQR31" s="105"/>
      <c r="GRC31" s="97"/>
      <c r="GRI31" s="100"/>
      <c r="GRM31" s="97"/>
      <c r="GRZ31" s="97"/>
      <c r="GTE31" s="108"/>
      <c r="GTF31" s="109"/>
      <c r="GTG31" s="105"/>
      <c r="GTH31" s="110"/>
      <c r="GTI31" s="106"/>
      <c r="GTJ31" s="110"/>
      <c r="GTK31" s="105"/>
      <c r="GTL31" s="105"/>
      <c r="GTW31" s="97"/>
      <c r="GUC31" s="100"/>
      <c r="GUG31" s="97"/>
      <c r="GUT31" s="97"/>
      <c r="GVY31" s="108"/>
      <c r="GVZ31" s="109"/>
      <c r="GWA31" s="105"/>
      <c r="GWB31" s="110"/>
      <c r="GWC31" s="106"/>
      <c r="GWD31" s="110"/>
      <c r="GWE31" s="105"/>
      <c r="GWF31" s="105"/>
      <c r="GWQ31" s="97"/>
      <c r="GWW31" s="100"/>
      <c r="GXA31" s="97"/>
      <c r="GXN31" s="97"/>
      <c r="GYS31" s="108"/>
      <c r="GYT31" s="109"/>
      <c r="GYU31" s="105"/>
      <c r="GYV31" s="110"/>
      <c r="GYW31" s="106"/>
      <c r="GYX31" s="110"/>
      <c r="GYY31" s="105"/>
      <c r="GYZ31" s="105"/>
      <c r="GZK31" s="97"/>
      <c r="GZQ31" s="100"/>
      <c r="GZU31" s="97"/>
      <c r="HAH31" s="97"/>
      <c r="HBM31" s="108"/>
      <c r="HBN31" s="109"/>
      <c r="HBO31" s="105"/>
      <c r="HBP31" s="110"/>
      <c r="HBQ31" s="106"/>
      <c r="HBR31" s="110"/>
      <c r="HBS31" s="105"/>
      <c r="HBT31" s="105"/>
      <c r="HCE31" s="97"/>
      <c r="HCK31" s="100"/>
      <c r="HCO31" s="97"/>
      <c r="HDB31" s="97"/>
      <c r="HEG31" s="108"/>
      <c r="HEH31" s="109"/>
      <c r="HEI31" s="105"/>
      <c r="HEJ31" s="110"/>
      <c r="HEK31" s="106"/>
      <c r="HEL31" s="110"/>
      <c r="HEM31" s="105"/>
      <c r="HEN31" s="105"/>
      <c r="HEY31" s="97"/>
      <c r="HFE31" s="100"/>
      <c r="HFI31" s="97"/>
      <c r="HFV31" s="97"/>
      <c r="HHA31" s="108"/>
      <c r="HHB31" s="109"/>
      <c r="HHC31" s="105"/>
      <c r="HHD31" s="110"/>
      <c r="HHE31" s="106"/>
      <c r="HHF31" s="110"/>
      <c r="HHG31" s="105"/>
      <c r="HHH31" s="105"/>
      <c r="HHS31" s="97"/>
      <c r="HHY31" s="100"/>
      <c r="HIC31" s="97"/>
      <c r="HIP31" s="97"/>
      <c r="HJU31" s="108"/>
      <c r="HJV31" s="109"/>
      <c r="HJW31" s="105"/>
      <c r="HJX31" s="110"/>
      <c r="HJY31" s="106"/>
      <c r="HJZ31" s="110"/>
      <c r="HKA31" s="105"/>
      <c r="HKB31" s="105"/>
      <c r="HKM31" s="97"/>
      <c r="HKS31" s="100"/>
      <c r="HKW31" s="97"/>
      <c r="HLJ31" s="97"/>
      <c r="HMO31" s="108"/>
      <c r="HMP31" s="109"/>
      <c r="HMQ31" s="105"/>
      <c r="HMR31" s="110"/>
      <c r="HMS31" s="106"/>
      <c r="HMT31" s="110"/>
      <c r="HMU31" s="105"/>
      <c r="HMV31" s="105"/>
      <c r="HNG31" s="97"/>
      <c r="HNM31" s="100"/>
      <c r="HNQ31" s="97"/>
      <c r="HOD31" s="97"/>
      <c r="HPI31" s="108"/>
      <c r="HPJ31" s="109"/>
      <c r="HPK31" s="105"/>
      <c r="HPL31" s="110"/>
      <c r="HPM31" s="106"/>
      <c r="HPN31" s="110"/>
      <c r="HPO31" s="105"/>
      <c r="HPP31" s="105"/>
      <c r="HQA31" s="97"/>
      <c r="HQG31" s="100"/>
      <c r="HQK31" s="97"/>
      <c r="HQX31" s="97"/>
      <c r="HSC31" s="108"/>
      <c r="HSD31" s="109"/>
      <c r="HSE31" s="105"/>
      <c r="HSF31" s="110"/>
      <c r="HSG31" s="106"/>
      <c r="HSH31" s="110"/>
      <c r="HSI31" s="105"/>
      <c r="HSJ31" s="105"/>
      <c r="HSU31" s="97"/>
      <c r="HTA31" s="100"/>
      <c r="HTE31" s="97"/>
      <c r="HTR31" s="97"/>
      <c r="HUW31" s="108"/>
      <c r="HUX31" s="109"/>
      <c r="HUY31" s="105"/>
      <c r="HUZ31" s="110"/>
      <c r="HVA31" s="106"/>
      <c r="HVB31" s="110"/>
      <c r="HVC31" s="105"/>
      <c r="HVD31" s="105"/>
      <c r="HVO31" s="97"/>
      <c r="HVU31" s="100"/>
      <c r="HVY31" s="97"/>
      <c r="HWL31" s="97"/>
      <c r="HXQ31" s="108"/>
      <c r="HXR31" s="109"/>
      <c r="HXS31" s="105"/>
      <c r="HXT31" s="110"/>
      <c r="HXU31" s="106"/>
      <c r="HXV31" s="110"/>
      <c r="HXW31" s="105"/>
      <c r="HXX31" s="105"/>
      <c r="HYI31" s="97"/>
      <c r="HYO31" s="100"/>
      <c r="HYS31" s="97"/>
      <c r="HZF31" s="97"/>
      <c r="IAK31" s="108"/>
      <c r="IAL31" s="109"/>
      <c r="IAM31" s="105"/>
      <c r="IAN31" s="110"/>
      <c r="IAO31" s="106"/>
      <c r="IAP31" s="110"/>
      <c r="IAQ31" s="105"/>
      <c r="IAR31" s="105"/>
      <c r="IBC31" s="97"/>
      <c r="IBI31" s="100"/>
      <c r="IBM31" s="97"/>
      <c r="IBZ31" s="97"/>
      <c r="IDE31" s="108"/>
      <c r="IDF31" s="109"/>
      <c r="IDG31" s="105"/>
      <c r="IDH31" s="110"/>
      <c r="IDI31" s="106"/>
      <c r="IDJ31" s="110"/>
      <c r="IDK31" s="105"/>
      <c r="IDL31" s="105"/>
      <c r="IDW31" s="97"/>
      <c r="IEC31" s="100"/>
      <c r="IEG31" s="97"/>
      <c r="IET31" s="97"/>
      <c r="IFY31" s="108"/>
      <c r="IFZ31" s="109"/>
      <c r="IGA31" s="105"/>
      <c r="IGB31" s="110"/>
      <c r="IGC31" s="106"/>
      <c r="IGD31" s="110"/>
      <c r="IGE31" s="105"/>
      <c r="IGF31" s="105"/>
      <c r="IGQ31" s="97"/>
      <c r="IGW31" s="100"/>
      <c r="IHA31" s="97"/>
      <c r="IHN31" s="97"/>
      <c r="IIS31" s="108"/>
      <c r="IIT31" s="109"/>
      <c r="IIU31" s="105"/>
      <c r="IIV31" s="110"/>
      <c r="IIW31" s="106"/>
      <c r="IIX31" s="110"/>
      <c r="IIY31" s="105"/>
      <c r="IIZ31" s="105"/>
      <c r="IJK31" s="97"/>
      <c r="IJQ31" s="100"/>
      <c r="IJU31" s="97"/>
      <c r="IKH31" s="97"/>
      <c r="ILM31" s="108"/>
      <c r="ILN31" s="109"/>
      <c r="ILO31" s="105"/>
      <c r="ILP31" s="110"/>
      <c r="ILQ31" s="106"/>
      <c r="ILR31" s="110"/>
      <c r="ILS31" s="105"/>
      <c r="ILT31" s="105"/>
      <c r="IME31" s="97"/>
      <c r="IMK31" s="100"/>
      <c r="IMO31" s="97"/>
      <c r="INB31" s="97"/>
      <c r="IOG31" s="108"/>
      <c r="IOH31" s="109"/>
      <c r="IOI31" s="105"/>
      <c r="IOJ31" s="110"/>
      <c r="IOK31" s="106"/>
      <c r="IOL31" s="110"/>
      <c r="IOM31" s="105"/>
      <c r="ION31" s="105"/>
      <c r="IOY31" s="97"/>
      <c r="IPE31" s="100"/>
      <c r="IPI31" s="97"/>
      <c r="IPV31" s="97"/>
      <c r="IRA31" s="108"/>
      <c r="IRB31" s="109"/>
      <c r="IRC31" s="105"/>
      <c r="IRD31" s="110"/>
      <c r="IRE31" s="106"/>
      <c r="IRF31" s="110"/>
      <c r="IRG31" s="105"/>
      <c r="IRH31" s="105"/>
      <c r="IRS31" s="97"/>
      <c r="IRY31" s="100"/>
      <c r="ISC31" s="97"/>
      <c r="ISP31" s="97"/>
      <c r="ITU31" s="108"/>
      <c r="ITV31" s="109"/>
      <c r="ITW31" s="105"/>
      <c r="ITX31" s="110"/>
      <c r="ITY31" s="106"/>
      <c r="ITZ31" s="110"/>
      <c r="IUA31" s="105"/>
      <c r="IUB31" s="105"/>
      <c r="IUM31" s="97"/>
      <c r="IUS31" s="100"/>
      <c r="IUW31" s="97"/>
      <c r="IVJ31" s="97"/>
      <c r="IWO31" s="108"/>
      <c r="IWP31" s="109"/>
      <c r="IWQ31" s="105"/>
      <c r="IWR31" s="110"/>
      <c r="IWS31" s="106"/>
      <c r="IWT31" s="110"/>
      <c r="IWU31" s="105"/>
      <c r="IWV31" s="105"/>
      <c r="IXG31" s="97"/>
      <c r="IXM31" s="100"/>
      <c r="IXQ31" s="97"/>
      <c r="IYD31" s="97"/>
      <c r="IZI31" s="108"/>
      <c r="IZJ31" s="109"/>
      <c r="IZK31" s="105"/>
      <c r="IZL31" s="110"/>
      <c r="IZM31" s="106"/>
      <c r="IZN31" s="110"/>
      <c r="IZO31" s="105"/>
      <c r="IZP31" s="105"/>
      <c r="JAA31" s="97"/>
      <c r="JAG31" s="100"/>
      <c r="JAK31" s="97"/>
      <c r="JAX31" s="97"/>
      <c r="JCC31" s="108"/>
      <c r="JCD31" s="109"/>
      <c r="JCE31" s="105"/>
      <c r="JCF31" s="110"/>
      <c r="JCG31" s="106"/>
      <c r="JCH31" s="110"/>
      <c r="JCI31" s="105"/>
      <c r="JCJ31" s="105"/>
      <c r="JCU31" s="97"/>
      <c r="JDA31" s="100"/>
      <c r="JDE31" s="97"/>
      <c r="JDR31" s="97"/>
      <c r="JEW31" s="108"/>
      <c r="JEX31" s="109"/>
      <c r="JEY31" s="105"/>
      <c r="JEZ31" s="110"/>
      <c r="JFA31" s="106"/>
      <c r="JFB31" s="110"/>
      <c r="JFC31" s="105"/>
      <c r="JFD31" s="105"/>
      <c r="JFO31" s="97"/>
      <c r="JFU31" s="100"/>
      <c r="JFY31" s="97"/>
      <c r="JGL31" s="97"/>
      <c r="JHQ31" s="108"/>
      <c r="JHR31" s="109"/>
      <c r="JHS31" s="105"/>
      <c r="JHT31" s="110"/>
      <c r="JHU31" s="106"/>
      <c r="JHV31" s="110"/>
      <c r="JHW31" s="105"/>
      <c r="JHX31" s="105"/>
      <c r="JII31" s="97"/>
      <c r="JIO31" s="100"/>
      <c r="JIS31" s="97"/>
      <c r="JJF31" s="97"/>
      <c r="JKK31" s="108"/>
      <c r="JKL31" s="109"/>
      <c r="JKM31" s="105"/>
      <c r="JKN31" s="110"/>
      <c r="JKO31" s="106"/>
      <c r="JKP31" s="110"/>
      <c r="JKQ31" s="105"/>
      <c r="JKR31" s="105"/>
      <c r="JLC31" s="97"/>
      <c r="JLI31" s="100"/>
      <c r="JLM31" s="97"/>
      <c r="JLZ31" s="97"/>
      <c r="JNE31" s="108"/>
      <c r="JNF31" s="109"/>
      <c r="JNG31" s="105"/>
      <c r="JNH31" s="110"/>
      <c r="JNI31" s="106"/>
      <c r="JNJ31" s="110"/>
      <c r="JNK31" s="105"/>
      <c r="JNL31" s="105"/>
      <c r="JNW31" s="97"/>
      <c r="JOC31" s="100"/>
      <c r="JOG31" s="97"/>
      <c r="JOT31" s="97"/>
      <c r="JPY31" s="108"/>
      <c r="JPZ31" s="109"/>
      <c r="JQA31" s="105"/>
      <c r="JQB31" s="110"/>
      <c r="JQC31" s="106"/>
      <c r="JQD31" s="110"/>
      <c r="JQE31" s="105"/>
      <c r="JQF31" s="105"/>
      <c r="JQQ31" s="97"/>
      <c r="JQW31" s="100"/>
      <c r="JRA31" s="97"/>
      <c r="JRN31" s="97"/>
      <c r="JSS31" s="108"/>
      <c r="JST31" s="109" t="str">
        <f t="shared" si="112"/>
        <v>Argentina</v>
      </c>
      <c r="JSU31" s="105"/>
      <c r="JSV31" s="110">
        <f>'All Players'!J27</f>
        <v>0</v>
      </c>
      <c r="JSW31" s="106" t="s">
        <v>2</v>
      </c>
      <c r="JSX31" s="110">
        <f>'All Players'!L27</f>
        <v>0</v>
      </c>
      <c r="JSY31" s="105"/>
      <c r="JSZ31" s="109" t="str">
        <f t="shared" si="113"/>
        <v>Honduras</v>
      </c>
      <c r="JTK31" s="97"/>
      <c r="JTQ31" s="100"/>
      <c r="JTR31" s="96" t="s">
        <v>13</v>
      </c>
      <c r="JTU31" s="97"/>
      <c r="JUH31" s="97"/>
    </row>
    <row r="32" spans="1:1016 1027:2045 2058:3066 3097:4074 4105:5120 5131:6139 6145:7157 7170:7343" x14ac:dyDescent="0.2">
      <c r="A32" s="108"/>
      <c r="B32" s="109" t="str">
        <f>'All Players'!H28</f>
        <v>Germany</v>
      </c>
      <c r="C32" s="105"/>
      <c r="D32" s="110" t="str">
        <f>IF('All Players'!W28&lt;&gt;"",'All Players'!W28,"")</f>
        <v/>
      </c>
      <c r="E32" s="106" t="s">
        <v>2</v>
      </c>
      <c r="F32" s="110" t="str">
        <f>IF('All Players'!Y28&lt;&gt;"",'All Players'!Y28,"")</f>
        <v/>
      </c>
      <c r="G32" s="105"/>
      <c r="H32" s="105" t="str">
        <f>'All Players'!N28</f>
        <v>Fiji</v>
      </c>
      <c r="S32" s="97"/>
      <c r="Y32" s="100"/>
      <c r="AC32" s="97"/>
      <c r="AP32" s="97"/>
      <c r="BU32" s="108"/>
      <c r="BV32" s="109"/>
      <c r="BW32" s="105"/>
      <c r="BX32" s="110"/>
      <c r="BY32" s="106"/>
      <c r="BZ32" s="110"/>
      <c r="CA32" s="105"/>
      <c r="CB32" s="105"/>
      <c r="CM32" s="97"/>
      <c r="CS32" s="100"/>
      <c r="CW32" s="97"/>
      <c r="DJ32" s="97"/>
      <c r="EO32" s="108"/>
      <c r="EP32" s="109"/>
      <c r="EQ32" s="105"/>
      <c r="ER32" s="110"/>
      <c r="ES32" s="106"/>
      <c r="ET32" s="110"/>
      <c r="EU32" s="105"/>
      <c r="EV32" s="105"/>
      <c r="FG32" s="97"/>
      <c r="FM32" s="100"/>
      <c r="FQ32" s="97"/>
      <c r="GD32" s="97"/>
      <c r="HI32" s="108"/>
      <c r="HJ32" s="109"/>
      <c r="HK32" s="105"/>
      <c r="HL32" s="110"/>
      <c r="HM32" s="106"/>
      <c r="HN32" s="110"/>
      <c r="HO32" s="105"/>
      <c r="HP32" s="105"/>
      <c r="IA32" s="97"/>
      <c r="IG32" s="100"/>
      <c r="IK32" s="97"/>
      <c r="IX32" s="97"/>
      <c r="KC32" s="108"/>
      <c r="KD32" s="109"/>
      <c r="KE32" s="105"/>
      <c r="KF32" s="110"/>
      <c r="KG32" s="106"/>
      <c r="KH32" s="110"/>
      <c r="KI32" s="105"/>
      <c r="KJ32" s="105"/>
      <c r="KU32" s="97"/>
      <c r="LA32" s="100"/>
      <c r="LE32" s="97"/>
      <c r="LR32" s="97"/>
      <c r="MW32" s="108"/>
      <c r="MX32" s="109"/>
      <c r="MY32" s="105"/>
      <c r="MZ32" s="110"/>
      <c r="NA32" s="106"/>
      <c r="NB32" s="110"/>
      <c r="NC32" s="105"/>
      <c r="ND32" s="105"/>
      <c r="NO32" s="97"/>
      <c r="NU32" s="100"/>
      <c r="NY32" s="97"/>
      <c r="OL32" s="97"/>
      <c r="PQ32" s="108"/>
      <c r="PR32" s="109"/>
      <c r="PS32" s="105"/>
      <c r="PT32" s="110"/>
      <c r="PU32" s="106"/>
      <c r="PV32" s="110"/>
      <c r="PW32" s="105"/>
      <c r="PX32" s="105"/>
      <c r="QI32" s="97"/>
      <c r="QO32" s="100"/>
      <c r="QS32" s="97"/>
      <c r="RF32" s="97"/>
      <c r="SK32" s="108"/>
      <c r="SL32" s="109"/>
      <c r="SM32" s="105"/>
      <c r="SN32" s="110"/>
      <c r="SO32" s="106"/>
      <c r="SP32" s="110"/>
      <c r="SQ32" s="105"/>
      <c r="SR32" s="105"/>
      <c r="TC32" s="97"/>
      <c r="TI32" s="100"/>
      <c r="TM32" s="97"/>
      <c r="TZ32" s="97"/>
      <c r="VE32" s="108"/>
      <c r="VF32" s="109"/>
      <c r="VG32" s="105"/>
      <c r="VH32" s="110"/>
      <c r="VI32" s="106"/>
      <c r="VJ32" s="110"/>
      <c r="VK32" s="105"/>
      <c r="VL32" s="105"/>
      <c r="VW32" s="97"/>
      <c r="WC32" s="100"/>
      <c r="WG32" s="97"/>
      <c r="WT32" s="97"/>
      <c r="XY32" s="108"/>
      <c r="XZ32" s="109"/>
      <c r="YA32" s="105"/>
      <c r="YB32" s="110"/>
      <c r="YC32" s="106"/>
      <c r="YD32" s="110"/>
      <c r="YE32" s="105"/>
      <c r="YF32" s="105"/>
      <c r="YQ32" s="97"/>
      <c r="YW32" s="100"/>
      <c r="ZA32" s="97"/>
      <c r="ZN32" s="97"/>
      <c r="AAS32" s="108"/>
      <c r="AAT32" s="109"/>
      <c r="AAU32" s="105"/>
      <c r="AAV32" s="110"/>
      <c r="AAW32" s="106"/>
      <c r="AAX32" s="110"/>
      <c r="AAY32" s="105"/>
      <c r="AAZ32" s="105"/>
      <c r="ABK32" s="97"/>
      <c r="ABQ32" s="100"/>
      <c r="ABU32" s="97"/>
      <c r="ACH32" s="97"/>
      <c r="ADM32" s="108"/>
      <c r="ADN32" s="109"/>
      <c r="ADO32" s="105"/>
      <c r="ADP32" s="110"/>
      <c r="ADQ32" s="106"/>
      <c r="ADR32" s="110"/>
      <c r="ADS32" s="105"/>
      <c r="ADT32" s="105"/>
      <c r="AEE32" s="97"/>
      <c r="AEK32" s="100"/>
      <c r="AEO32" s="97"/>
      <c r="AFB32" s="97"/>
      <c r="AGG32" s="108"/>
      <c r="AGH32" s="109"/>
      <c r="AGI32" s="105"/>
      <c r="AGJ32" s="110"/>
      <c r="AGK32" s="106"/>
      <c r="AGL32" s="110"/>
      <c r="AGM32" s="105"/>
      <c r="AGN32" s="105"/>
      <c r="AGY32" s="97"/>
      <c r="AHE32" s="100"/>
      <c r="AHI32" s="97"/>
      <c r="AHV32" s="97"/>
      <c r="AJA32" s="108"/>
      <c r="AJB32" s="109"/>
      <c r="AJC32" s="105"/>
      <c r="AJD32" s="110"/>
      <c r="AJE32" s="106"/>
      <c r="AJF32" s="110"/>
      <c r="AJG32" s="105"/>
      <c r="AJH32" s="105"/>
      <c r="AJS32" s="97"/>
      <c r="AJY32" s="100"/>
      <c r="AKC32" s="97"/>
      <c r="AKP32" s="97"/>
      <c r="ALU32" s="108"/>
      <c r="ALV32" s="109"/>
      <c r="ALW32" s="105"/>
      <c r="ALX32" s="110"/>
      <c r="ALY32" s="106"/>
      <c r="ALZ32" s="110"/>
      <c r="AMA32" s="105"/>
      <c r="AMB32" s="105"/>
      <c r="AMM32" s="97"/>
      <c r="AMS32" s="100"/>
      <c r="AMW32" s="97"/>
      <c r="ANJ32" s="97"/>
      <c r="AOO32" s="108"/>
      <c r="AOP32" s="109"/>
      <c r="AOQ32" s="105"/>
      <c r="AOR32" s="110"/>
      <c r="AOS32" s="106"/>
      <c r="AOT32" s="110"/>
      <c r="AOU32" s="105"/>
      <c r="AOV32" s="105"/>
      <c r="APG32" s="97"/>
      <c r="APM32" s="100"/>
      <c r="APQ32" s="97"/>
      <c r="AQD32" s="97"/>
      <c r="ARI32" s="108"/>
      <c r="ARJ32" s="109"/>
      <c r="ARK32" s="105"/>
      <c r="ARL32" s="110"/>
      <c r="ARM32" s="106"/>
      <c r="ARN32" s="110"/>
      <c r="ARO32" s="105"/>
      <c r="ARP32" s="105"/>
      <c r="ASA32" s="97"/>
      <c r="ASG32" s="100"/>
      <c r="ASK32" s="97"/>
      <c r="ASX32" s="97"/>
      <c r="AUC32" s="108"/>
      <c r="AUD32" s="109"/>
      <c r="AUE32" s="105"/>
      <c r="AUF32" s="110"/>
      <c r="AUG32" s="106"/>
      <c r="AUH32" s="110"/>
      <c r="AUI32" s="105"/>
      <c r="AUJ32" s="105"/>
      <c r="AUU32" s="97"/>
      <c r="AVA32" s="100"/>
      <c r="AVE32" s="97"/>
      <c r="AVR32" s="97"/>
      <c r="AWW32" s="108"/>
      <c r="AWX32" s="109"/>
      <c r="AWY32" s="105"/>
      <c r="AWZ32" s="110"/>
      <c r="AXA32" s="106"/>
      <c r="AXB32" s="110"/>
      <c r="AXC32" s="105"/>
      <c r="AXD32" s="105"/>
      <c r="AXO32" s="97"/>
      <c r="AXU32" s="100"/>
      <c r="AXY32" s="97"/>
      <c r="AYL32" s="97"/>
      <c r="AZQ32" s="108"/>
      <c r="AZR32" s="109"/>
      <c r="AZS32" s="105"/>
      <c r="AZT32" s="110"/>
      <c r="AZU32" s="106"/>
      <c r="AZV32" s="110"/>
      <c r="AZW32" s="105"/>
      <c r="AZX32" s="105"/>
      <c r="BAI32" s="97"/>
      <c r="BAO32" s="100"/>
      <c r="BAS32" s="97"/>
      <c r="BBF32" s="97"/>
      <c r="BCK32" s="108"/>
      <c r="BCL32" s="109"/>
      <c r="BCM32" s="105"/>
      <c r="BCN32" s="110"/>
      <c r="BCO32" s="106"/>
      <c r="BCP32" s="110"/>
      <c r="BCQ32" s="105"/>
      <c r="BCR32" s="105"/>
      <c r="BDC32" s="97"/>
      <c r="BDI32" s="100"/>
      <c r="BDM32" s="97"/>
      <c r="BDZ32" s="97"/>
      <c r="BFE32" s="108"/>
      <c r="BFF32" s="109"/>
      <c r="BFG32" s="105"/>
      <c r="BFH32" s="110"/>
      <c r="BFI32" s="106"/>
      <c r="BFJ32" s="110"/>
      <c r="BFK32" s="105"/>
      <c r="BFL32" s="105"/>
      <c r="BFW32" s="97"/>
      <c r="BGC32" s="100"/>
      <c r="BGG32" s="97"/>
      <c r="BGT32" s="97"/>
      <c r="BHY32" s="108"/>
      <c r="BHZ32" s="109"/>
      <c r="BIA32" s="105"/>
      <c r="BIB32" s="110"/>
      <c r="BIC32" s="106"/>
      <c r="BID32" s="110"/>
      <c r="BIE32" s="105"/>
      <c r="BIF32" s="105"/>
      <c r="BIQ32" s="97"/>
      <c r="BIW32" s="100"/>
      <c r="BJA32" s="97"/>
      <c r="BJN32" s="97"/>
      <c r="BKS32" s="108"/>
      <c r="BKT32" s="109"/>
      <c r="BKU32" s="105"/>
      <c r="BKV32" s="110"/>
      <c r="BKW32" s="106"/>
      <c r="BKX32" s="110"/>
      <c r="BKY32" s="105"/>
      <c r="BKZ32" s="105"/>
      <c r="BLK32" s="97"/>
      <c r="BLQ32" s="100"/>
      <c r="BLU32" s="97"/>
      <c r="BMH32" s="97"/>
      <c r="BNM32" s="108"/>
      <c r="BNN32" s="109"/>
      <c r="BNO32" s="105"/>
      <c r="BNP32" s="110"/>
      <c r="BNQ32" s="106"/>
      <c r="BNR32" s="110"/>
      <c r="BNS32" s="105"/>
      <c r="BNT32" s="105"/>
      <c r="BOE32" s="97"/>
      <c r="BOK32" s="100"/>
      <c r="BOO32" s="97"/>
      <c r="BPB32" s="97"/>
      <c r="BQG32" s="108"/>
      <c r="BQH32" s="109"/>
      <c r="BQI32" s="105"/>
      <c r="BQJ32" s="110"/>
      <c r="BQK32" s="106"/>
      <c r="BQL32" s="110"/>
      <c r="BQM32" s="105"/>
      <c r="BQN32" s="105"/>
      <c r="BQY32" s="97"/>
      <c r="BRE32" s="100"/>
      <c r="BRI32" s="97"/>
      <c r="BRV32" s="97"/>
      <c r="BTA32" s="108"/>
      <c r="BTB32" s="109"/>
      <c r="BTC32" s="105"/>
      <c r="BTD32" s="110"/>
      <c r="BTE32" s="106"/>
      <c r="BTF32" s="110"/>
      <c r="BTG32" s="105"/>
      <c r="BTH32" s="105"/>
      <c r="BTS32" s="97"/>
      <c r="BTY32" s="100"/>
      <c r="BUC32" s="97"/>
      <c r="BUP32" s="97"/>
      <c r="BVU32" s="108"/>
      <c r="BVV32" s="109"/>
      <c r="BVW32" s="105"/>
      <c r="BVX32" s="110"/>
      <c r="BVY32" s="106"/>
      <c r="BVZ32" s="110"/>
      <c r="BWA32" s="105"/>
      <c r="BWB32" s="105"/>
      <c r="BWM32" s="97"/>
      <c r="BWS32" s="100"/>
      <c r="BWW32" s="97"/>
      <c r="BXJ32" s="97"/>
      <c r="BYO32" s="108"/>
      <c r="BYP32" s="109"/>
      <c r="BYQ32" s="105"/>
      <c r="BYR32" s="110"/>
      <c r="BYS32" s="106"/>
      <c r="BYT32" s="110"/>
      <c r="BYU32" s="105"/>
      <c r="BYV32" s="105"/>
      <c r="BZG32" s="97"/>
      <c r="BZM32" s="100"/>
      <c r="BZQ32" s="97"/>
      <c r="CAD32" s="97"/>
      <c r="CBI32" s="108"/>
      <c r="CBJ32" s="109"/>
      <c r="CBK32" s="105"/>
      <c r="CBL32" s="110"/>
      <c r="CBM32" s="106"/>
      <c r="CBN32" s="110"/>
      <c r="CBO32" s="105"/>
      <c r="CBP32" s="105"/>
      <c r="CCA32" s="97"/>
      <c r="CCG32" s="100"/>
      <c r="CCK32" s="97"/>
      <c r="CCX32" s="97"/>
      <c r="CEC32" s="108"/>
      <c r="CED32" s="109"/>
      <c r="CEE32" s="105"/>
      <c r="CEF32" s="110"/>
      <c r="CEG32" s="106"/>
      <c r="CEH32" s="110"/>
      <c r="CEI32" s="105"/>
      <c r="CEJ32" s="105"/>
      <c r="CEU32" s="97"/>
      <c r="CFA32" s="100"/>
      <c r="CFE32" s="97"/>
      <c r="CFR32" s="97"/>
      <c r="CGW32" s="108"/>
      <c r="CGX32" s="109"/>
      <c r="CGY32" s="105"/>
      <c r="CGZ32" s="110"/>
      <c r="CHA32" s="106"/>
      <c r="CHB32" s="110"/>
      <c r="CHC32" s="105"/>
      <c r="CHD32" s="105"/>
      <c r="CHO32" s="97"/>
      <c r="CHU32" s="100"/>
      <c r="CHY32" s="97"/>
      <c r="CIL32" s="97"/>
      <c r="CJQ32" s="108"/>
      <c r="CJR32" s="109"/>
      <c r="CJS32" s="105"/>
      <c r="CJT32" s="110"/>
      <c r="CJU32" s="106"/>
      <c r="CJV32" s="110"/>
      <c r="CJW32" s="105"/>
      <c r="CJX32" s="105"/>
      <c r="CKI32" s="97"/>
      <c r="CKO32" s="100"/>
      <c r="CKS32" s="97"/>
      <c r="CLF32" s="97"/>
      <c r="CMK32" s="108"/>
      <c r="CML32" s="109"/>
      <c r="CMM32" s="105"/>
      <c r="CMN32" s="110"/>
      <c r="CMO32" s="106"/>
      <c r="CMP32" s="110"/>
      <c r="CMQ32" s="105"/>
      <c r="CMR32" s="105"/>
      <c r="CNC32" s="97"/>
      <c r="CNI32" s="100"/>
      <c r="CNM32" s="97"/>
      <c r="CNZ32" s="97"/>
      <c r="CPE32" s="108"/>
      <c r="CPF32" s="109"/>
      <c r="CPG32" s="105"/>
      <c r="CPH32" s="110"/>
      <c r="CPI32" s="106"/>
      <c r="CPJ32" s="110"/>
      <c r="CPK32" s="105"/>
      <c r="CPL32" s="105"/>
      <c r="CPW32" s="97"/>
      <c r="CQC32" s="100"/>
      <c r="CQG32" s="97"/>
      <c r="CQT32" s="97"/>
      <c r="CRY32" s="108"/>
      <c r="CRZ32" s="109"/>
      <c r="CSA32" s="105"/>
      <c r="CSB32" s="110"/>
      <c r="CSC32" s="106"/>
      <c r="CSD32" s="110"/>
      <c r="CSE32" s="105"/>
      <c r="CSF32" s="105"/>
      <c r="CSQ32" s="97"/>
      <c r="CSW32" s="100"/>
      <c r="CTA32" s="97"/>
      <c r="CTN32" s="97"/>
      <c r="CUS32" s="108"/>
      <c r="CUT32" s="109"/>
      <c r="CUU32" s="105"/>
      <c r="CUV32" s="110"/>
      <c r="CUW32" s="106"/>
      <c r="CUX32" s="110"/>
      <c r="CUY32" s="105"/>
      <c r="CUZ32" s="105"/>
      <c r="CVK32" s="97"/>
      <c r="CVQ32" s="100"/>
      <c r="CVU32" s="97"/>
      <c r="CWH32" s="97"/>
      <c r="CXM32" s="108"/>
      <c r="CXN32" s="109"/>
      <c r="CXO32" s="105"/>
      <c r="CXP32" s="110"/>
      <c r="CXQ32" s="106"/>
      <c r="CXR32" s="110"/>
      <c r="CXS32" s="105"/>
      <c r="CXT32" s="105"/>
      <c r="CYE32" s="97"/>
      <c r="CYK32" s="100"/>
      <c r="CYO32" s="97"/>
      <c r="CZB32" s="97"/>
      <c r="DAG32" s="108"/>
      <c r="DAH32" s="109"/>
      <c r="DAI32" s="105"/>
      <c r="DAJ32" s="110"/>
      <c r="DAK32" s="106"/>
      <c r="DAL32" s="110"/>
      <c r="DAM32" s="105"/>
      <c r="DAN32" s="105"/>
      <c r="DAY32" s="97"/>
      <c r="DBE32" s="100"/>
      <c r="DBI32" s="97"/>
      <c r="DBV32" s="97"/>
      <c r="DDA32" s="108"/>
      <c r="DDB32" s="109"/>
      <c r="DDC32" s="105"/>
      <c r="DDD32" s="110"/>
      <c r="DDE32" s="106"/>
      <c r="DDF32" s="110"/>
      <c r="DDG32" s="105"/>
      <c r="DDH32" s="105"/>
      <c r="DDS32" s="97"/>
      <c r="DDY32" s="100"/>
      <c r="DEC32" s="97"/>
      <c r="DEP32" s="97"/>
      <c r="DFU32" s="108"/>
      <c r="DFV32" s="109"/>
      <c r="DFW32" s="105"/>
      <c r="DFX32" s="110"/>
      <c r="DFY32" s="106"/>
      <c r="DFZ32" s="110"/>
      <c r="DGA32" s="105"/>
      <c r="DGB32" s="105"/>
      <c r="DGM32" s="97"/>
      <c r="DGS32" s="100"/>
      <c r="DGW32" s="97"/>
      <c r="DHJ32" s="97"/>
      <c r="DIO32" s="108"/>
      <c r="DIP32" s="109"/>
      <c r="DIQ32" s="105"/>
      <c r="DIR32" s="110"/>
      <c r="DIS32" s="106"/>
      <c r="DIT32" s="110"/>
      <c r="DIU32" s="105"/>
      <c r="DIV32" s="105"/>
      <c r="DJG32" s="97"/>
      <c r="DJM32" s="100"/>
      <c r="DJQ32" s="97"/>
      <c r="DKD32" s="97"/>
      <c r="DLI32" s="108"/>
      <c r="DLJ32" s="109"/>
      <c r="DLK32" s="105"/>
      <c r="DLL32" s="110"/>
      <c r="DLM32" s="106"/>
      <c r="DLN32" s="110"/>
      <c r="DLO32" s="105"/>
      <c r="DLP32" s="105"/>
      <c r="DMA32" s="97"/>
      <c r="DMG32" s="100"/>
      <c r="DMK32" s="97"/>
      <c r="DMX32" s="97"/>
      <c r="DOC32" s="108"/>
      <c r="DOD32" s="109"/>
      <c r="DOE32" s="105"/>
      <c r="DOF32" s="110"/>
      <c r="DOG32" s="106"/>
      <c r="DOH32" s="110"/>
      <c r="DOI32" s="105"/>
      <c r="DOJ32" s="105"/>
      <c r="DOU32" s="97"/>
      <c r="DPA32" s="100"/>
      <c r="DPE32" s="97"/>
      <c r="DPR32" s="97"/>
      <c r="DQW32" s="108"/>
      <c r="DQX32" s="109"/>
      <c r="DQY32" s="105"/>
      <c r="DQZ32" s="110"/>
      <c r="DRA32" s="106"/>
      <c r="DRB32" s="110"/>
      <c r="DRC32" s="105"/>
      <c r="DRD32" s="105"/>
      <c r="DRO32" s="97"/>
      <c r="DRU32" s="100"/>
      <c r="DRY32" s="97"/>
      <c r="DSL32" s="97"/>
      <c r="DTQ32" s="108"/>
      <c r="DTR32" s="109"/>
      <c r="DTS32" s="105"/>
      <c r="DTT32" s="110"/>
      <c r="DTU32" s="106"/>
      <c r="DTV32" s="110"/>
      <c r="DTW32" s="105"/>
      <c r="DTX32" s="105"/>
      <c r="DUI32" s="97"/>
      <c r="DUO32" s="100"/>
      <c r="DUS32" s="97"/>
      <c r="DVF32" s="97"/>
      <c r="DWK32" s="108"/>
      <c r="DWL32" s="109"/>
      <c r="DWM32" s="105"/>
      <c r="DWN32" s="110"/>
      <c r="DWO32" s="106"/>
      <c r="DWP32" s="110"/>
      <c r="DWQ32" s="105"/>
      <c r="DWR32" s="105"/>
      <c r="DXC32" s="97"/>
      <c r="DXI32" s="100"/>
      <c r="DXM32" s="97"/>
      <c r="DXZ32" s="97"/>
      <c r="DZE32" s="108"/>
      <c r="DZF32" s="109"/>
      <c r="DZG32" s="105"/>
      <c r="DZH32" s="110"/>
      <c r="DZI32" s="106"/>
      <c r="DZJ32" s="110"/>
      <c r="DZK32" s="105"/>
      <c r="DZL32" s="105"/>
      <c r="DZW32" s="97"/>
      <c r="EAC32" s="100"/>
      <c r="EAG32" s="97"/>
      <c r="EAT32" s="97"/>
      <c r="EBY32" s="108"/>
      <c r="EBZ32" s="109"/>
      <c r="ECA32" s="105"/>
      <c r="ECB32" s="110"/>
      <c r="ECC32" s="106"/>
      <c r="ECD32" s="110"/>
      <c r="ECE32" s="105"/>
      <c r="ECF32" s="105"/>
      <c r="ECQ32" s="97"/>
      <c r="ECW32" s="100"/>
      <c r="EDA32" s="97"/>
      <c r="EDN32" s="97"/>
      <c r="EES32" s="108"/>
      <c r="EET32" s="109"/>
      <c r="EEU32" s="105"/>
      <c r="EEV32" s="110"/>
      <c r="EEW32" s="106"/>
      <c r="EEX32" s="110"/>
      <c r="EEY32" s="105"/>
      <c r="EEZ32" s="105"/>
      <c r="EFK32" s="97"/>
      <c r="EFQ32" s="100"/>
      <c r="EFU32" s="97"/>
      <c r="EGH32" s="97"/>
      <c r="EHM32" s="108"/>
      <c r="EHN32" s="109"/>
      <c r="EHO32" s="105"/>
      <c r="EHP32" s="110"/>
      <c r="EHQ32" s="106"/>
      <c r="EHR32" s="110"/>
      <c r="EHS32" s="105"/>
      <c r="EHT32" s="105"/>
      <c r="EIE32" s="97"/>
      <c r="EIK32" s="100"/>
      <c r="EIO32" s="97"/>
      <c r="EJB32" s="97"/>
      <c r="EKG32" s="108"/>
      <c r="EKH32" s="109"/>
      <c r="EKI32" s="105"/>
      <c r="EKJ32" s="110"/>
      <c r="EKK32" s="106"/>
      <c r="EKL32" s="110"/>
      <c r="EKM32" s="105"/>
      <c r="EKN32" s="105"/>
      <c r="EKY32" s="97"/>
      <c r="ELE32" s="100"/>
      <c r="ELI32" s="97"/>
      <c r="ELV32" s="97"/>
      <c r="ENA32" s="108"/>
      <c r="ENB32" s="109"/>
      <c r="ENC32" s="105"/>
      <c r="END32" s="110"/>
      <c r="ENE32" s="106"/>
      <c r="ENF32" s="110"/>
      <c r="ENG32" s="105"/>
      <c r="ENH32" s="105"/>
      <c r="ENS32" s="97"/>
      <c r="ENY32" s="100"/>
      <c r="EOC32" s="97"/>
      <c r="EOP32" s="97"/>
      <c r="EPU32" s="108"/>
      <c r="EPV32" s="109"/>
      <c r="EPW32" s="105"/>
      <c r="EPX32" s="110"/>
      <c r="EPY32" s="106"/>
      <c r="EPZ32" s="110"/>
      <c r="EQA32" s="105"/>
      <c r="EQB32" s="105"/>
      <c r="EQM32" s="97"/>
      <c r="EQS32" s="100"/>
      <c r="EQW32" s="97"/>
      <c r="ERJ32" s="97"/>
      <c r="ESO32" s="108"/>
      <c r="ESP32" s="109"/>
      <c r="ESQ32" s="105"/>
      <c r="ESR32" s="110"/>
      <c r="ESS32" s="106"/>
      <c r="EST32" s="110"/>
      <c r="ESU32" s="105"/>
      <c r="ESV32" s="105"/>
      <c r="ETG32" s="97"/>
      <c r="ETM32" s="100"/>
      <c r="ETQ32" s="97"/>
      <c r="EUD32" s="97"/>
      <c r="EVI32" s="108"/>
      <c r="EVJ32" s="109"/>
      <c r="EVK32" s="105"/>
      <c r="EVL32" s="110"/>
      <c r="EVM32" s="106"/>
      <c r="EVN32" s="110"/>
      <c r="EVO32" s="105"/>
      <c r="EVP32" s="105"/>
      <c r="EWA32" s="97"/>
      <c r="EWG32" s="100"/>
      <c r="EWK32" s="97"/>
      <c r="EWX32" s="97"/>
      <c r="EYC32" s="108"/>
      <c r="EYD32" s="109"/>
      <c r="EYE32" s="105"/>
      <c r="EYF32" s="110"/>
      <c r="EYG32" s="106"/>
      <c r="EYH32" s="110"/>
      <c r="EYI32" s="105"/>
      <c r="EYJ32" s="105"/>
      <c r="EYU32" s="97"/>
      <c r="EZA32" s="100"/>
      <c r="EZE32" s="97"/>
      <c r="EZR32" s="97"/>
      <c r="FAW32" s="108"/>
      <c r="FAX32" s="109"/>
      <c r="FAY32" s="105"/>
      <c r="FAZ32" s="110"/>
      <c r="FBA32" s="106"/>
      <c r="FBB32" s="110"/>
      <c r="FBC32" s="105"/>
      <c r="FBD32" s="105"/>
      <c r="FBO32" s="97"/>
      <c r="FBU32" s="100"/>
      <c r="FBY32" s="97"/>
      <c r="FCL32" s="97"/>
      <c r="FDQ32" s="108"/>
      <c r="FDR32" s="109"/>
      <c r="FDS32" s="105"/>
      <c r="FDT32" s="110"/>
      <c r="FDU32" s="106"/>
      <c r="FDV32" s="110"/>
      <c r="FDW32" s="105"/>
      <c r="FDX32" s="105"/>
      <c r="FEI32" s="97"/>
      <c r="FEO32" s="100"/>
      <c r="FES32" s="97"/>
      <c r="FFF32" s="97"/>
      <c r="FGK32" s="108"/>
      <c r="FGL32" s="109"/>
      <c r="FGM32" s="105"/>
      <c r="FGN32" s="110"/>
      <c r="FGO32" s="106"/>
      <c r="FGP32" s="110"/>
      <c r="FGQ32" s="105"/>
      <c r="FGR32" s="105"/>
      <c r="FHC32" s="97"/>
      <c r="FHI32" s="100"/>
      <c r="FHM32" s="97"/>
      <c r="FHZ32" s="97"/>
      <c r="FJE32" s="108"/>
      <c r="FJF32" s="109"/>
      <c r="FJG32" s="105"/>
      <c r="FJH32" s="110"/>
      <c r="FJI32" s="106"/>
      <c r="FJJ32" s="110"/>
      <c r="FJK32" s="105"/>
      <c r="FJL32" s="105"/>
      <c r="FJW32" s="97"/>
      <c r="FKC32" s="100"/>
      <c r="FKG32" s="97"/>
      <c r="FKT32" s="97"/>
      <c r="FLY32" s="108"/>
      <c r="FLZ32" s="109"/>
      <c r="FMA32" s="105"/>
      <c r="FMB32" s="110"/>
      <c r="FMC32" s="106"/>
      <c r="FMD32" s="110"/>
      <c r="FME32" s="105"/>
      <c r="FMF32" s="105"/>
      <c r="FMQ32" s="97"/>
      <c r="FMW32" s="100"/>
      <c r="FNA32" s="97"/>
      <c r="FNN32" s="97"/>
      <c r="FOS32" s="108"/>
      <c r="FOT32" s="109"/>
      <c r="FOU32" s="105"/>
      <c r="FOV32" s="110"/>
      <c r="FOW32" s="106"/>
      <c r="FOX32" s="110"/>
      <c r="FOY32" s="105"/>
      <c r="FOZ32" s="105"/>
      <c r="FPK32" s="97"/>
      <c r="FPQ32" s="100"/>
      <c r="FPU32" s="97"/>
      <c r="FQH32" s="97"/>
      <c r="FRM32" s="108"/>
      <c r="FRN32" s="109"/>
      <c r="FRO32" s="105"/>
      <c r="FRP32" s="110"/>
      <c r="FRQ32" s="106"/>
      <c r="FRR32" s="110"/>
      <c r="FRS32" s="105"/>
      <c r="FRT32" s="105"/>
      <c r="FSE32" s="97"/>
      <c r="FSK32" s="100"/>
      <c r="FSO32" s="97"/>
      <c r="FTB32" s="97"/>
      <c r="FUG32" s="108"/>
      <c r="FUH32" s="109"/>
      <c r="FUI32" s="105"/>
      <c r="FUJ32" s="110"/>
      <c r="FUK32" s="106"/>
      <c r="FUL32" s="110"/>
      <c r="FUM32" s="105"/>
      <c r="FUN32" s="105"/>
      <c r="FUY32" s="97"/>
      <c r="FVE32" s="100"/>
      <c r="FVI32" s="97"/>
      <c r="FVV32" s="97"/>
      <c r="FXA32" s="108"/>
      <c r="FXB32" s="109"/>
      <c r="FXC32" s="105"/>
      <c r="FXD32" s="110"/>
      <c r="FXE32" s="106"/>
      <c r="FXF32" s="110"/>
      <c r="FXG32" s="105"/>
      <c r="FXH32" s="105"/>
      <c r="FXS32" s="97"/>
      <c r="FXY32" s="100"/>
      <c r="FYC32" s="97"/>
      <c r="FYP32" s="97"/>
      <c r="FZU32" s="108"/>
      <c r="FZV32" s="109"/>
      <c r="FZW32" s="105"/>
      <c r="FZX32" s="110"/>
      <c r="FZY32" s="106"/>
      <c r="FZZ32" s="110"/>
      <c r="GAA32" s="105"/>
      <c r="GAB32" s="105"/>
      <c r="GAM32" s="97"/>
      <c r="GAS32" s="100"/>
      <c r="GAW32" s="97"/>
      <c r="GBJ32" s="97"/>
      <c r="GCO32" s="108"/>
      <c r="GCP32" s="109"/>
      <c r="GCQ32" s="105"/>
      <c r="GCR32" s="110"/>
      <c r="GCS32" s="106"/>
      <c r="GCT32" s="110"/>
      <c r="GCU32" s="105"/>
      <c r="GCV32" s="105"/>
      <c r="GDG32" s="97"/>
      <c r="GDM32" s="100"/>
      <c r="GDQ32" s="97"/>
      <c r="GED32" s="97"/>
      <c r="GFI32" s="108"/>
      <c r="GFJ32" s="109"/>
      <c r="GFK32" s="105"/>
      <c r="GFL32" s="110"/>
      <c r="GFM32" s="106"/>
      <c r="GFN32" s="110"/>
      <c r="GFO32" s="105"/>
      <c r="GFP32" s="105"/>
      <c r="GGA32" s="97"/>
      <c r="GGG32" s="100"/>
      <c r="GGK32" s="97"/>
      <c r="GGX32" s="97"/>
      <c r="GIC32" s="108"/>
      <c r="GID32" s="109"/>
      <c r="GIE32" s="105"/>
      <c r="GIF32" s="110"/>
      <c r="GIG32" s="106"/>
      <c r="GIH32" s="110"/>
      <c r="GII32" s="105"/>
      <c r="GIJ32" s="105"/>
      <c r="GIU32" s="97"/>
      <c r="GJA32" s="100"/>
      <c r="GJE32" s="97"/>
      <c r="GJR32" s="97"/>
      <c r="GKW32" s="108"/>
      <c r="GKX32" s="109"/>
      <c r="GKY32" s="105"/>
      <c r="GKZ32" s="110"/>
      <c r="GLA32" s="106"/>
      <c r="GLB32" s="110"/>
      <c r="GLC32" s="105"/>
      <c r="GLD32" s="105"/>
      <c r="GLO32" s="97"/>
      <c r="GLU32" s="100"/>
      <c r="GLY32" s="97"/>
      <c r="GML32" s="97"/>
      <c r="GNQ32" s="108"/>
      <c r="GNR32" s="109"/>
      <c r="GNS32" s="105"/>
      <c r="GNT32" s="110"/>
      <c r="GNU32" s="106"/>
      <c r="GNV32" s="110"/>
      <c r="GNW32" s="105"/>
      <c r="GNX32" s="105"/>
      <c r="GOI32" s="97"/>
      <c r="GOO32" s="100"/>
      <c r="GOS32" s="97"/>
      <c r="GPF32" s="97"/>
      <c r="GQK32" s="108"/>
      <c r="GQL32" s="109"/>
      <c r="GQM32" s="105"/>
      <c r="GQN32" s="110"/>
      <c r="GQO32" s="106"/>
      <c r="GQP32" s="110"/>
      <c r="GQQ32" s="105"/>
      <c r="GQR32" s="105"/>
      <c r="GRC32" s="97"/>
      <c r="GRI32" s="100"/>
      <c r="GRM32" s="97"/>
      <c r="GRZ32" s="97"/>
      <c r="GTE32" s="108"/>
      <c r="GTF32" s="109"/>
      <c r="GTG32" s="105"/>
      <c r="GTH32" s="110"/>
      <c r="GTI32" s="106"/>
      <c r="GTJ32" s="110"/>
      <c r="GTK32" s="105"/>
      <c r="GTL32" s="105"/>
      <c r="GTW32" s="97"/>
      <c r="GUC32" s="100"/>
      <c r="GUG32" s="97"/>
      <c r="GUT32" s="97"/>
      <c r="GVY32" s="108"/>
      <c r="GVZ32" s="109"/>
      <c r="GWA32" s="105"/>
      <c r="GWB32" s="110"/>
      <c r="GWC32" s="106"/>
      <c r="GWD32" s="110"/>
      <c r="GWE32" s="105"/>
      <c r="GWF32" s="105"/>
      <c r="GWQ32" s="97"/>
      <c r="GWW32" s="100"/>
      <c r="GXA32" s="97"/>
      <c r="GXN32" s="97"/>
      <c r="GYS32" s="108"/>
      <c r="GYT32" s="109"/>
      <c r="GYU32" s="105"/>
      <c r="GYV32" s="110"/>
      <c r="GYW32" s="106"/>
      <c r="GYX32" s="110"/>
      <c r="GYY32" s="105"/>
      <c r="GYZ32" s="105"/>
      <c r="GZK32" s="97"/>
      <c r="GZQ32" s="100"/>
      <c r="GZU32" s="97"/>
      <c r="HAH32" s="97"/>
      <c r="HBM32" s="108"/>
      <c r="HBN32" s="109"/>
      <c r="HBO32" s="105"/>
      <c r="HBP32" s="110"/>
      <c r="HBQ32" s="106"/>
      <c r="HBR32" s="110"/>
      <c r="HBS32" s="105"/>
      <c r="HBT32" s="105"/>
      <c r="HCE32" s="97"/>
      <c r="HCK32" s="100"/>
      <c r="HCO32" s="97"/>
      <c r="HDB32" s="97"/>
      <c r="HEG32" s="108"/>
      <c r="HEH32" s="109"/>
      <c r="HEI32" s="105"/>
      <c r="HEJ32" s="110"/>
      <c r="HEK32" s="106"/>
      <c r="HEL32" s="110"/>
      <c r="HEM32" s="105"/>
      <c r="HEN32" s="105"/>
      <c r="HEY32" s="97"/>
      <c r="HFE32" s="100"/>
      <c r="HFI32" s="97"/>
      <c r="HFV32" s="97"/>
      <c r="HHA32" s="108"/>
      <c r="HHB32" s="109"/>
      <c r="HHC32" s="105"/>
      <c r="HHD32" s="110"/>
      <c r="HHE32" s="106"/>
      <c r="HHF32" s="110"/>
      <c r="HHG32" s="105"/>
      <c r="HHH32" s="105"/>
      <c r="HHS32" s="97"/>
      <c r="HHY32" s="100"/>
      <c r="HIC32" s="97"/>
      <c r="HIP32" s="97"/>
      <c r="HJU32" s="108"/>
      <c r="HJV32" s="109"/>
      <c r="HJW32" s="105"/>
      <c r="HJX32" s="110"/>
      <c r="HJY32" s="106"/>
      <c r="HJZ32" s="110"/>
      <c r="HKA32" s="105"/>
      <c r="HKB32" s="105"/>
      <c r="HKM32" s="97"/>
      <c r="HKS32" s="100"/>
      <c r="HKW32" s="97"/>
      <c r="HLJ32" s="97"/>
      <c r="HMO32" s="108"/>
      <c r="HMP32" s="109"/>
      <c r="HMQ32" s="105"/>
      <c r="HMR32" s="110"/>
      <c r="HMS32" s="106"/>
      <c r="HMT32" s="110"/>
      <c r="HMU32" s="105"/>
      <c r="HMV32" s="105"/>
      <c r="HNG32" s="97"/>
      <c r="HNM32" s="100"/>
      <c r="HNQ32" s="97"/>
      <c r="HOD32" s="97"/>
      <c r="HPI32" s="108"/>
      <c r="HPJ32" s="109"/>
      <c r="HPK32" s="105"/>
      <c r="HPL32" s="110"/>
      <c r="HPM32" s="106"/>
      <c r="HPN32" s="110"/>
      <c r="HPO32" s="105"/>
      <c r="HPP32" s="105"/>
      <c r="HQA32" s="97"/>
      <c r="HQG32" s="100"/>
      <c r="HQK32" s="97"/>
      <c r="HQX32" s="97"/>
      <c r="HSC32" s="108"/>
      <c r="HSD32" s="109"/>
      <c r="HSE32" s="105"/>
      <c r="HSF32" s="110"/>
      <c r="HSG32" s="106"/>
      <c r="HSH32" s="110"/>
      <c r="HSI32" s="105"/>
      <c r="HSJ32" s="105"/>
      <c r="HSU32" s="97"/>
      <c r="HTA32" s="100"/>
      <c r="HTE32" s="97"/>
      <c r="HTR32" s="97"/>
      <c r="HUW32" s="108"/>
      <c r="HUX32" s="109"/>
      <c r="HUY32" s="105"/>
      <c r="HUZ32" s="110"/>
      <c r="HVA32" s="106"/>
      <c r="HVB32" s="110"/>
      <c r="HVC32" s="105"/>
      <c r="HVD32" s="105"/>
      <c r="HVO32" s="97"/>
      <c r="HVU32" s="100"/>
      <c r="HVY32" s="97"/>
      <c r="HWL32" s="97"/>
      <c r="HXQ32" s="108"/>
      <c r="HXR32" s="109"/>
      <c r="HXS32" s="105"/>
      <c r="HXT32" s="110"/>
      <c r="HXU32" s="106"/>
      <c r="HXV32" s="110"/>
      <c r="HXW32" s="105"/>
      <c r="HXX32" s="105"/>
      <c r="HYI32" s="97"/>
      <c r="HYO32" s="100"/>
      <c r="HYS32" s="97"/>
      <c r="HZF32" s="97"/>
      <c r="IAK32" s="108"/>
      <c r="IAL32" s="109"/>
      <c r="IAM32" s="105"/>
      <c r="IAN32" s="110"/>
      <c r="IAO32" s="106"/>
      <c r="IAP32" s="110"/>
      <c r="IAQ32" s="105"/>
      <c r="IAR32" s="105"/>
      <c r="IBC32" s="97"/>
      <c r="IBI32" s="100"/>
      <c r="IBM32" s="97"/>
      <c r="IBZ32" s="97"/>
      <c r="IDE32" s="108"/>
      <c r="IDF32" s="109"/>
      <c r="IDG32" s="105"/>
      <c r="IDH32" s="110"/>
      <c r="IDI32" s="106"/>
      <c r="IDJ32" s="110"/>
      <c r="IDK32" s="105"/>
      <c r="IDL32" s="105"/>
      <c r="IDW32" s="97"/>
      <c r="IEC32" s="100"/>
      <c r="IEG32" s="97"/>
      <c r="IET32" s="97"/>
      <c r="IFY32" s="108"/>
      <c r="IFZ32" s="109"/>
      <c r="IGA32" s="105"/>
      <c r="IGB32" s="110"/>
      <c r="IGC32" s="106"/>
      <c r="IGD32" s="110"/>
      <c r="IGE32" s="105"/>
      <c r="IGF32" s="105"/>
      <c r="IGQ32" s="97"/>
      <c r="IGW32" s="100"/>
      <c r="IHA32" s="97"/>
      <c r="IHN32" s="97"/>
      <c r="IIS32" s="108"/>
      <c r="IIT32" s="109"/>
      <c r="IIU32" s="105"/>
      <c r="IIV32" s="110"/>
      <c r="IIW32" s="106"/>
      <c r="IIX32" s="110"/>
      <c r="IIY32" s="105"/>
      <c r="IIZ32" s="105"/>
      <c r="IJK32" s="97"/>
      <c r="IJQ32" s="100"/>
      <c r="IJU32" s="97"/>
      <c r="IKH32" s="97"/>
      <c r="ILM32" s="108"/>
      <c r="ILN32" s="109"/>
      <c r="ILO32" s="105"/>
      <c r="ILP32" s="110"/>
      <c r="ILQ32" s="106"/>
      <c r="ILR32" s="110"/>
      <c r="ILS32" s="105"/>
      <c r="ILT32" s="105"/>
      <c r="IME32" s="97"/>
      <c r="IMK32" s="100"/>
      <c r="IMO32" s="97"/>
      <c r="INB32" s="97"/>
      <c r="IOG32" s="108"/>
      <c r="IOH32" s="109"/>
      <c r="IOI32" s="105"/>
      <c r="IOJ32" s="110"/>
      <c r="IOK32" s="106"/>
      <c r="IOL32" s="110"/>
      <c r="IOM32" s="105"/>
      <c r="ION32" s="105"/>
      <c r="IOY32" s="97"/>
      <c r="IPE32" s="100"/>
      <c r="IPI32" s="97"/>
      <c r="IPV32" s="97"/>
      <c r="IRA32" s="108"/>
      <c r="IRB32" s="109"/>
      <c r="IRC32" s="105"/>
      <c r="IRD32" s="110"/>
      <c r="IRE32" s="106"/>
      <c r="IRF32" s="110"/>
      <c r="IRG32" s="105"/>
      <c r="IRH32" s="105"/>
      <c r="IRS32" s="97"/>
      <c r="IRY32" s="100"/>
      <c r="ISC32" s="97"/>
      <c r="ISP32" s="97"/>
      <c r="ITU32" s="108"/>
      <c r="ITV32" s="109"/>
      <c r="ITW32" s="105"/>
      <c r="ITX32" s="110"/>
      <c r="ITY32" s="106"/>
      <c r="ITZ32" s="110"/>
      <c r="IUA32" s="105"/>
      <c r="IUB32" s="105"/>
      <c r="IUM32" s="97"/>
      <c r="IUS32" s="100"/>
      <c r="IUW32" s="97"/>
      <c r="IVJ32" s="97"/>
      <c r="IWO32" s="108"/>
      <c r="IWP32" s="109"/>
      <c r="IWQ32" s="105"/>
      <c r="IWR32" s="110"/>
      <c r="IWS32" s="106"/>
      <c r="IWT32" s="110"/>
      <c r="IWU32" s="105"/>
      <c r="IWV32" s="105"/>
      <c r="IXG32" s="97"/>
      <c r="IXM32" s="100"/>
      <c r="IXQ32" s="97"/>
      <c r="IYD32" s="97"/>
      <c r="IZI32" s="108"/>
      <c r="IZJ32" s="109"/>
      <c r="IZK32" s="105"/>
      <c r="IZL32" s="110"/>
      <c r="IZM32" s="106"/>
      <c r="IZN32" s="110"/>
      <c r="IZO32" s="105"/>
      <c r="IZP32" s="105"/>
      <c r="JAA32" s="97"/>
      <c r="JAG32" s="100"/>
      <c r="JAK32" s="97"/>
      <c r="JAX32" s="97"/>
      <c r="JCC32" s="108"/>
      <c r="JCD32" s="109"/>
      <c r="JCE32" s="105"/>
      <c r="JCF32" s="110"/>
      <c r="JCG32" s="106"/>
      <c r="JCH32" s="110"/>
      <c r="JCI32" s="105"/>
      <c r="JCJ32" s="105"/>
      <c r="JCU32" s="97"/>
      <c r="JDA32" s="100"/>
      <c r="JDE32" s="97"/>
      <c r="JDR32" s="97"/>
      <c r="JEW32" s="108"/>
      <c r="JEX32" s="109"/>
      <c r="JEY32" s="105"/>
      <c r="JEZ32" s="110"/>
      <c r="JFA32" s="106"/>
      <c r="JFB32" s="110"/>
      <c r="JFC32" s="105"/>
      <c r="JFD32" s="105"/>
      <c r="JFO32" s="97"/>
      <c r="JFU32" s="100"/>
      <c r="JFY32" s="97"/>
      <c r="JGL32" s="97"/>
      <c r="JHQ32" s="108"/>
      <c r="JHR32" s="109"/>
      <c r="JHS32" s="105"/>
      <c r="JHT32" s="110"/>
      <c r="JHU32" s="106"/>
      <c r="JHV32" s="110"/>
      <c r="JHW32" s="105"/>
      <c r="JHX32" s="105"/>
      <c r="JII32" s="97"/>
      <c r="JIO32" s="100"/>
      <c r="JIS32" s="97"/>
      <c r="JJF32" s="97"/>
      <c r="JKK32" s="108"/>
      <c r="JKL32" s="109"/>
      <c r="JKM32" s="105"/>
      <c r="JKN32" s="110"/>
      <c r="JKO32" s="106"/>
      <c r="JKP32" s="110"/>
      <c r="JKQ32" s="105"/>
      <c r="JKR32" s="105"/>
      <c r="JLC32" s="97"/>
      <c r="JLI32" s="100"/>
      <c r="JLM32" s="97"/>
      <c r="JLZ32" s="97"/>
      <c r="JNE32" s="108"/>
      <c r="JNF32" s="109"/>
      <c r="JNG32" s="105"/>
      <c r="JNH32" s="110"/>
      <c r="JNI32" s="106"/>
      <c r="JNJ32" s="110"/>
      <c r="JNK32" s="105"/>
      <c r="JNL32" s="105"/>
      <c r="JNW32" s="97"/>
      <c r="JOC32" s="100"/>
      <c r="JOG32" s="97"/>
      <c r="JOT32" s="97"/>
      <c r="JPY32" s="108"/>
      <c r="JPZ32" s="109"/>
      <c r="JQA32" s="105"/>
      <c r="JQB32" s="110"/>
      <c r="JQC32" s="106"/>
      <c r="JQD32" s="110"/>
      <c r="JQE32" s="105"/>
      <c r="JQF32" s="105"/>
      <c r="JQQ32" s="97"/>
      <c r="JQW32" s="100"/>
      <c r="JRA32" s="97"/>
      <c r="JRN32" s="97"/>
      <c r="JSS32" s="108"/>
      <c r="JST32" s="109" t="str">
        <f t="shared" si="112"/>
        <v>Germany</v>
      </c>
      <c r="JSU32" s="105"/>
      <c r="JSV32" s="110">
        <f>'All Players'!J28</f>
        <v>0</v>
      </c>
      <c r="JSW32" s="106" t="s">
        <v>2</v>
      </c>
      <c r="JSX32" s="110">
        <f>'All Players'!L28</f>
        <v>0</v>
      </c>
      <c r="JSY32" s="105"/>
      <c r="JSZ32" s="109" t="str">
        <f t="shared" si="113"/>
        <v>Fiji</v>
      </c>
      <c r="JTK32" s="97"/>
      <c r="JTQ32" s="100"/>
      <c r="JTU32" s="97"/>
      <c r="JUH32" s="97"/>
    </row>
    <row r="33" spans="1:1016 1027:2045 2058:3066 3097:4074 4105:5120 5131:6139 6145:7157 7170:7314" x14ac:dyDescent="0.2">
      <c r="A33" s="108"/>
      <c r="B33" s="109" t="str">
        <f>'All Players'!H29</f>
        <v>Korea Republic</v>
      </c>
      <c r="C33" s="105"/>
      <c r="D33" s="110" t="str">
        <f>IF('All Players'!W29&lt;&gt;"",'All Players'!W29,"")</f>
        <v/>
      </c>
      <c r="E33" s="106" t="s">
        <v>2</v>
      </c>
      <c r="F33" s="110" t="str">
        <f>IF('All Players'!Y29&lt;&gt;"",'All Players'!Y29,"")</f>
        <v/>
      </c>
      <c r="G33" s="105"/>
      <c r="H33" s="105" t="str">
        <f>'All Players'!N29</f>
        <v>Mexico</v>
      </c>
      <c r="S33" s="97"/>
      <c r="Y33" s="100"/>
      <c r="AC33" s="97"/>
      <c r="AP33" s="97"/>
      <c r="BU33" s="108"/>
      <c r="BV33" s="109"/>
      <c r="BW33" s="105"/>
      <c r="BX33" s="110"/>
      <c r="BY33" s="106"/>
      <c r="BZ33" s="110"/>
      <c r="CA33" s="105"/>
      <c r="CB33" s="105"/>
      <c r="CM33" s="97"/>
      <c r="CS33" s="100"/>
      <c r="CW33" s="97"/>
      <c r="DJ33" s="97"/>
      <c r="EO33" s="108"/>
      <c r="EP33" s="109"/>
      <c r="EQ33" s="105"/>
      <c r="ER33" s="110"/>
      <c r="ES33" s="106"/>
      <c r="ET33" s="110"/>
      <c r="EU33" s="105"/>
      <c r="EV33" s="105"/>
      <c r="FG33" s="97"/>
      <c r="FM33" s="100"/>
      <c r="FQ33" s="97"/>
      <c r="GD33" s="97"/>
      <c r="HI33" s="108"/>
      <c r="HJ33" s="109"/>
      <c r="HK33" s="105"/>
      <c r="HL33" s="110"/>
      <c r="HM33" s="106"/>
      <c r="HN33" s="110"/>
      <c r="HO33" s="105"/>
      <c r="HP33" s="105"/>
      <c r="IA33" s="97"/>
      <c r="IG33" s="100"/>
      <c r="IK33" s="97"/>
      <c r="IX33" s="97"/>
      <c r="KC33" s="108"/>
      <c r="KD33" s="109"/>
      <c r="KE33" s="105"/>
      <c r="KF33" s="110"/>
      <c r="KG33" s="106"/>
      <c r="KH33" s="110"/>
      <c r="KI33" s="105"/>
      <c r="KJ33" s="105"/>
      <c r="KU33" s="97"/>
      <c r="LA33" s="100"/>
      <c r="LE33" s="97"/>
      <c r="LR33" s="97"/>
      <c r="MW33" s="108"/>
      <c r="MX33" s="109"/>
      <c r="MY33" s="105"/>
      <c r="MZ33" s="110"/>
      <c r="NA33" s="106"/>
      <c r="NB33" s="110"/>
      <c r="NC33" s="105"/>
      <c r="ND33" s="105"/>
      <c r="NO33" s="97"/>
      <c r="NU33" s="100"/>
      <c r="NY33" s="97"/>
      <c r="OL33" s="97"/>
      <c r="PQ33" s="108"/>
      <c r="PR33" s="109"/>
      <c r="PS33" s="105"/>
      <c r="PT33" s="110"/>
      <c r="PU33" s="106"/>
      <c r="PV33" s="110"/>
      <c r="PW33" s="105"/>
      <c r="PX33" s="105"/>
      <c r="QI33" s="97"/>
      <c r="QO33" s="100"/>
      <c r="QS33" s="97"/>
      <c r="RF33" s="97"/>
      <c r="SK33" s="108"/>
      <c r="SL33" s="109"/>
      <c r="SM33" s="105"/>
      <c r="SN33" s="110"/>
      <c r="SO33" s="106"/>
      <c r="SP33" s="110"/>
      <c r="SQ33" s="105"/>
      <c r="SR33" s="105"/>
      <c r="TC33" s="97"/>
      <c r="TI33" s="100"/>
      <c r="TM33" s="97"/>
      <c r="TZ33" s="97"/>
      <c r="VE33" s="108"/>
      <c r="VF33" s="109"/>
      <c r="VG33" s="105"/>
      <c r="VH33" s="110"/>
      <c r="VI33" s="106"/>
      <c r="VJ33" s="110"/>
      <c r="VK33" s="105"/>
      <c r="VL33" s="105"/>
      <c r="VW33" s="97"/>
      <c r="WC33" s="100"/>
      <c r="WG33" s="97"/>
      <c r="WT33" s="97"/>
      <c r="XY33" s="108"/>
      <c r="XZ33" s="109"/>
      <c r="YA33" s="105"/>
      <c r="YB33" s="110"/>
      <c r="YC33" s="106"/>
      <c r="YD33" s="110"/>
      <c r="YE33" s="105"/>
      <c r="YF33" s="105"/>
      <c r="YQ33" s="97"/>
      <c r="YW33" s="100"/>
      <c r="ZA33" s="97"/>
      <c r="ZN33" s="97"/>
      <c r="AAS33" s="108"/>
      <c r="AAT33" s="109"/>
      <c r="AAU33" s="105"/>
      <c r="AAV33" s="110"/>
      <c r="AAW33" s="106"/>
      <c r="AAX33" s="110"/>
      <c r="AAY33" s="105"/>
      <c r="AAZ33" s="105"/>
      <c r="ABK33" s="97"/>
      <c r="ABQ33" s="100"/>
      <c r="ABU33" s="97"/>
      <c r="ACH33" s="97"/>
      <c r="ADM33" s="108"/>
      <c r="ADN33" s="109"/>
      <c r="ADO33" s="105"/>
      <c r="ADP33" s="110"/>
      <c r="ADQ33" s="106"/>
      <c r="ADR33" s="110"/>
      <c r="ADS33" s="105"/>
      <c r="ADT33" s="105"/>
      <c r="AEE33" s="97"/>
      <c r="AEK33" s="100"/>
      <c r="AEO33" s="97"/>
      <c r="AFB33" s="97"/>
      <c r="AGG33" s="108"/>
      <c r="AGH33" s="109"/>
      <c r="AGI33" s="105"/>
      <c r="AGJ33" s="110"/>
      <c r="AGK33" s="106"/>
      <c r="AGL33" s="110"/>
      <c r="AGM33" s="105"/>
      <c r="AGN33" s="105"/>
      <c r="AGY33" s="97"/>
      <c r="AHE33" s="100"/>
      <c r="AHI33" s="97"/>
      <c r="AHV33" s="97"/>
      <c r="AJA33" s="108"/>
      <c r="AJB33" s="109"/>
      <c r="AJC33" s="105"/>
      <c r="AJD33" s="110"/>
      <c r="AJE33" s="106"/>
      <c r="AJF33" s="110"/>
      <c r="AJG33" s="105"/>
      <c r="AJH33" s="105"/>
      <c r="AJS33" s="97"/>
      <c r="AJY33" s="100"/>
      <c r="AKC33" s="97"/>
      <c r="AKP33" s="97"/>
      <c r="ALU33" s="108"/>
      <c r="ALV33" s="109"/>
      <c r="ALW33" s="105"/>
      <c r="ALX33" s="110"/>
      <c r="ALY33" s="106"/>
      <c r="ALZ33" s="110"/>
      <c r="AMA33" s="105"/>
      <c r="AMB33" s="105"/>
      <c r="AMM33" s="97"/>
      <c r="AMS33" s="100"/>
      <c r="AMW33" s="97"/>
      <c r="ANJ33" s="97"/>
      <c r="AOO33" s="108"/>
      <c r="AOP33" s="109"/>
      <c r="AOQ33" s="105"/>
      <c r="AOR33" s="110"/>
      <c r="AOS33" s="106"/>
      <c r="AOT33" s="110"/>
      <c r="AOU33" s="105"/>
      <c r="AOV33" s="105"/>
      <c r="APG33" s="97"/>
      <c r="APM33" s="100"/>
      <c r="APQ33" s="97"/>
      <c r="AQD33" s="97"/>
      <c r="ARI33" s="108"/>
      <c r="ARJ33" s="109"/>
      <c r="ARK33" s="105"/>
      <c r="ARL33" s="110"/>
      <c r="ARM33" s="106"/>
      <c r="ARN33" s="110"/>
      <c r="ARO33" s="105"/>
      <c r="ARP33" s="105"/>
      <c r="ASA33" s="97"/>
      <c r="ASG33" s="100"/>
      <c r="ASK33" s="97"/>
      <c r="ASX33" s="97"/>
      <c r="AUC33" s="108"/>
      <c r="AUD33" s="109"/>
      <c r="AUE33" s="105"/>
      <c r="AUF33" s="110"/>
      <c r="AUG33" s="106"/>
      <c r="AUH33" s="110"/>
      <c r="AUI33" s="105"/>
      <c r="AUJ33" s="105"/>
      <c r="AUU33" s="97"/>
      <c r="AVA33" s="100"/>
      <c r="AVE33" s="97"/>
      <c r="AVR33" s="97"/>
      <c r="AWW33" s="108"/>
      <c r="AWX33" s="109"/>
      <c r="AWY33" s="105"/>
      <c r="AWZ33" s="110"/>
      <c r="AXA33" s="106"/>
      <c r="AXB33" s="110"/>
      <c r="AXC33" s="105"/>
      <c r="AXD33" s="105"/>
      <c r="AXO33" s="97"/>
      <c r="AXU33" s="100"/>
      <c r="AXY33" s="97"/>
      <c r="AYL33" s="97"/>
      <c r="AZQ33" s="108"/>
      <c r="AZR33" s="109"/>
      <c r="AZS33" s="105"/>
      <c r="AZT33" s="110"/>
      <c r="AZU33" s="106"/>
      <c r="AZV33" s="110"/>
      <c r="AZW33" s="105"/>
      <c r="AZX33" s="105"/>
      <c r="BAI33" s="97"/>
      <c r="BAO33" s="100"/>
      <c r="BAS33" s="97"/>
      <c r="BBF33" s="97"/>
      <c r="BCK33" s="108"/>
      <c r="BCL33" s="109"/>
      <c r="BCM33" s="105"/>
      <c r="BCN33" s="110"/>
      <c r="BCO33" s="106"/>
      <c r="BCP33" s="110"/>
      <c r="BCQ33" s="105"/>
      <c r="BCR33" s="105"/>
      <c r="BDC33" s="97"/>
      <c r="BDI33" s="100"/>
      <c r="BDM33" s="97"/>
      <c r="BDZ33" s="97"/>
      <c r="BFE33" s="108"/>
      <c r="BFF33" s="109"/>
      <c r="BFG33" s="105"/>
      <c r="BFH33" s="110"/>
      <c r="BFI33" s="106"/>
      <c r="BFJ33" s="110"/>
      <c r="BFK33" s="105"/>
      <c r="BFL33" s="105"/>
      <c r="BFW33" s="97"/>
      <c r="BGC33" s="100"/>
      <c r="BGG33" s="97"/>
      <c r="BGT33" s="97"/>
      <c r="BHY33" s="108"/>
      <c r="BHZ33" s="109"/>
      <c r="BIA33" s="105"/>
      <c r="BIB33" s="110"/>
      <c r="BIC33" s="106"/>
      <c r="BID33" s="110"/>
      <c r="BIE33" s="105"/>
      <c r="BIF33" s="105"/>
      <c r="BIQ33" s="97"/>
      <c r="BIW33" s="100"/>
      <c r="BJA33" s="97"/>
      <c r="BJN33" s="97"/>
      <c r="BKS33" s="108"/>
      <c r="BKT33" s="109"/>
      <c r="BKU33" s="105"/>
      <c r="BKV33" s="110"/>
      <c r="BKW33" s="106"/>
      <c r="BKX33" s="110"/>
      <c r="BKY33" s="105"/>
      <c r="BKZ33" s="105"/>
      <c r="BLK33" s="97"/>
      <c r="BLQ33" s="100"/>
      <c r="BLU33" s="97"/>
      <c r="BMH33" s="97"/>
      <c r="BNM33" s="108"/>
      <c r="BNN33" s="109"/>
      <c r="BNO33" s="105"/>
      <c r="BNP33" s="110"/>
      <c r="BNQ33" s="106"/>
      <c r="BNR33" s="110"/>
      <c r="BNS33" s="105"/>
      <c r="BNT33" s="105"/>
      <c r="BOE33" s="97"/>
      <c r="BOK33" s="100"/>
      <c r="BOO33" s="97"/>
      <c r="BPB33" s="97"/>
      <c r="BQG33" s="108"/>
      <c r="BQH33" s="109"/>
      <c r="BQI33" s="105"/>
      <c r="BQJ33" s="110"/>
      <c r="BQK33" s="106"/>
      <c r="BQL33" s="110"/>
      <c r="BQM33" s="105"/>
      <c r="BQN33" s="105"/>
      <c r="BQY33" s="97"/>
      <c r="BRE33" s="100"/>
      <c r="BRI33" s="97"/>
      <c r="BRV33" s="97"/>
      <c r="BTA33" s="108"/>
      <c r="BTB33" s="109"/>
      <c r="BTC33" s="105"/>
      <c r="BTD33" s="110"/>
      <c r="BTE33" s="106"/>
      <c r="BTF33" s="110"/>
      <c r="BTG33" s="105"/>
      <c r="BTH33" s="105"/>
      <c r="BTS33" s="97"/>
      <c r="BTY33" s="100"/>
      <c r="BUC33" s="97"/>
      <c r="BUP33" s="97"/>
      <c r="BVU33" s="108"/>
      <c r="BVV33" s="109"/>
      <c r="BVW33" s="105"/>
      <c r="BVX33" s="110"/>
      <c r="BVY33" s="106"/>
      <c r="BVZ33" s="110"/>
      <c r="BWA33" s="105"/>
      <c r="BWB33" s="105"/>
      <c r="BWM33" s="97"/>
      <c r="BWS33" s="100"/>
      <c r="BWW33" s="97"/>
      <c r="BXJ33" s="97"/>
      <c r="BYO33" s="108"/>
      <c r="BYP33" s="109"/>
      <c r="BYQ33" s="105"/>
      <c r="BYR33" s="110"/>
      <c r="BYS33" s="106"/>
      <c r="BYT33" s="110"/>
      <c r="BYU33" s="105"/>
      <c r="BYV33" s="105"/>
      <c r="BZG33" s="97"/>
      <c r="BZM33" s="100"/>
      <c r="BZQ33" s="97"/>
      <c r="CAD33" s="97"/>
      <c r="CBI33" s="108"/>
      <c r="CBJ33" s="109"/>
      <c r="CBK33" s="105"/>
      <c r="CBL33" s="110"/>
      <c r="CBM33" s="106"/>
      <c r="CBN33" s="110"/>
      <c r="CBO33" s="105"/>
      <c r="CBP33" s="105"/>
      <c r="CCA33" s="97"/>
      <c r="CCG33" s="100"/>
      <c r="CCK33" s="97"/>
      <c r="CCX33" s="97"/>
      <c r="CEC33" s="108"/>
      <c r="CED33" s="109"/>
      <c r="CEE33" s="105"/>
      <c r="CEF33" s="110"/>
      <c r="CEG33" s="106"/>
      <c r="CEH33" s="110"/>
      <c r="CEI33" s="105"/>
      <c r="CEJ33" s="105"/>
      <c r="CEU33" s="97"/>
      <c r="CFA33" s="100"/>
      <c r="CFE33" s="97"/>
      <c r="CFR33" s="97"/>
      <c r="CGW33" s="108"/>
      <c r="CGX33" s="109"/>
      <c r="CGY33" s="105"/>
      <c r="CGZ33" s="110"/>
      <c r="CHA33" s="106"/>
      <c r="CHB33" s="110"/>
      <c r="CHC33" s="105"/>
      <c r="CHD33" s="105"/>
      <c r="CHO33" s="97"/>
      <c r="CHU33" s="100"/>
      <c r="CHY33" s="97"/>
      <c r="CIL33" s="97"/>
      <c r="CJQ33" s="108"/>
      <c r="CJR33" s="109"/>
      <c r="CJS33" s="105"/>
      <c r="CJT33" s="110"/>
      <c r="CJU33" s="106"/>
      <c r="CJV33" s="110"/>
      <c r="CJW33" s="105"/>
      <c r="CJX33" s="105"/>
      <c r="CKI33" s="97"/>
      <c r="CKO33" s="100"/>
      <c r="CKS33" s="97"/>
      <c r="CLF33" s="97"/>
      <c r="CMK33" s="108"/>
      <c r="CML33" s="109"/>
      <c r="CMM33" s="105"/>
      <c r="CMN33" s="110"/>
      <c r="CMO33" s="106"/>
      <c r="CMP33" s="110"/>
      <c r="CMQ33" s="105"/>
      <c r="CMR33" s="105"/>
      <c r="CNC33" s="97"/>
      <c r="CNI33" s="100"/>
      <c r="CNM33" s="97"/>
      <c r="CNZ33" s="97"/>
      <c r="CPE33" s="108"/>
      <c r="CPF33" s="109"/>
      <c r="CPG33" s="105"/>
      <c r="CPH33" s="110"/>
      <c r="CPI33" s="106"/>
      <c r="CPJ33" s="110"/>
      <c r="CPK33" s="105"/>
      <c r="CPL33" s="105"/>
      <c r="CPW33" s="97"/>
      <c r="CQC33" s="100"/>
      <c r="CQG33" s="97"/>
      <c r="CQT33" s="97"/>
      <c r="CRY33" s="108"/>
      <c r="CRZ33" s="109"/>
      <c r="CSA33" s="105"/>
      <c r="CSB33" s="110"/>
      <c r="CSC33" s="106"/>
      <c r="CSD33" s="110"/>
      <c r="CSE33" s="105"/>
      <c r="CSF33" s="105"/>
      <c r="CSQ33" s="97"/>
      <c r="CSW33" s="100"/>
      <c r="CTA33" s="97"/>
      <c r="CTN33" s="97"/>
      <c r="CUS33" s="108"/>
      <c r="CUT33" s="109"/>
      <c r="CUU33" s="105"/>
      <c r="CUV33" s="110"/>
      <c r="CUW33" s="106"/>
      <c r="CUX33" s="110"/>
      <c r="CUY33" s="105"/>
      <c r="CUZ33" s="105"/>
      <c r="CVK33" s="97"/>
      <c r="CVQ33" s="100"/>
      <c r="CVU33" s="97"/>
      <c r="CWH33" s="97"/>
      <c r="CXM33" s="108"/>
      <c r="CXN33" s="109"/>
      <c r="CXO33" s="105"/>
      <c r="CXP33" s="110"/>
      <c r="CXQ33" s="106"/>
      <c r="CXR33" s="110"/>
      <c r="CXS33" s="105"/>
      <c r="CXT33" s="105"/>
      <c r="CYE33" s="97"/>
      <c r="CYK33" s="100"/>
      <c r="CYO33" s="97"/>
      <c r="CZB33" s="97"/>
      <c r="DAG33" s="108"/>
      <c r="DAH33" s="109"/>
      <c r="DAI33" s="105"/>
      <c r="DAJ33" s="110"/>
      <c r="DAK33" s="106"/>
      <c r="DAL33" s="110"/>
      <c r="DAM33" s="105"/>
      <c r="DAN33" s="105"/>
      <c r="DAY33" s="97"/>
      <c r="DBE33" s="100"/>
      <c r="DBI33" s="97"/>
      <c r="DBV33" s="97"/>
      <c r="DDA33" s="108"/>
      <c r="DDB33" s="109"/>
      <c r="DDC33" s="105"/>
      <c r="DDD33" s="110"/>
      <c r="DDE33" s="106"/>
      <c r="DDF33" s="110"/>
      <c r="DDG33" s="105"/>
      <c r="DDH33" s="105"/>
      <c r="DDS33" s="97"/>
      <c r="DDY33" s="100"/>
      <c r="DEC33" s="97"/>
      <c r="DEP33" s="97"/>
      <c r="DFU33" s="108"/>
      <c r="DFV33" s="109"/>
      <c r="DFW33" s="105"/>
      <c r="DFX33" s="110"/>
      <c r="DFY33" s="106"/>
      <c r="DFZ33" s="110"/>
      <c r="DGA33" s="105"/>
      <c r="DGB33" s="105"/>
      <c r="DGM33" s="97"/>
      <c r="DGS33" s="100"/>
      <c r="DGW33" s="97"/>
      <c r="DHJ33" s="97"/>
      <c r="DIO33" s="108"/>
      <c r="DIP33" s="109"/>
      <c r="DIQ33" s="105"/>
      <c r="DIR33" s="110"/>
      <c r="DIS33" s="106"/>
      <c r="DIT33" s="110"/>
      <c r="DIU33" s="105"/>
      <c r="DIV33" s="105"/>
      <c r="DJG33" s="97"/>
      <c r="DJM33" s="100"/>
      <c r="DJQ33" s="97"/>
      <c r="DKD33" s="97"/>
      <c r="DLI33" s="108"/>
      <c r="DLJ33" s="109"/>
      <c r="DLK33" s="105"/>
      <c r="DLL33" s="110"/>
      <c r="DLM33" s="106"/>
      <c r="DLN33" s="110"/>
      <c r="DLO33" s="105"/>
      <c r="DLP33" s="105"/>
      <c r="DMA33" s="97"/>
      <c r="DMG33" s="100"/>
      <c r="DMK33" s="97"/>
      <c r="DMX33" s="97"/>
      <c r="DOC33" s="108"/>
      <c r="DOD33" s="109"/>
      <c r="DOE33" s="105"/>
      <c r="DOF33" s="110"/>
      <c r="DOG33" s="106"/>
      <c r="DOH33" s="110"/>
      <c r="DOI33" s="105"/>
      <c r="DOJ33" s="105"/>
      <c r="DOU33" s="97"/>
      <c r="DPA33" s="100"/>
      <c r="DPE33" s="97"/>
      <c r="DPR33" s="97"/>
      <c r="DQW33" s="108"/>
      <c r="DQX33" s="109"/>
      <c r="DQY33" s="105"/>
      <c r="DQZ33" s="110"/>
      <c r="DRA33" s="106"/>
      <c r="DRB33" s="110"/>
      <c r="DRC33" s="105"/>
      <c r="DRD33" s="105"/>
      <c r="DRO33" s="97"/>
      <c r="DRU33" s="100"/>
      <c r="DRY33" s="97"/>
      <c r="DSL33" s="97"/>
      <c r="DTQ33" s="108"/>
      <c r="DTR33" s="109"/>
      <c r="DTS33" s="105"/>
      <c r="DTT33" s="110"/>
      <c r="DTU33" s="106"/>
      <c r="DTV33" s="110"/>
      <c r="DTW33" s="105"/>
      <c r="DTX33" s="105"/>
      <c r="DUI33" s="97"/>
      <c r="DUO33" s="100"/>
      <c r="DUS33" s="97"/>
      <c r="DVF33" s="97"/>
      <c r="DWK33" s="108"/>
      <c r="DWL33" s="109"/>
      <c r="DWM33" s="105"/>
      <c r="DWN33" s="110"/>
      <c r="DWO33" s="106"/>
      <c r="DWP33" s="110"/>
      <c r="DWQ33" s="105"/>
      <c r="DWR33" s="105"/>
      <c r="DXC33" s="97"/>
      <c r="DXI33" s="100"/>
      <c r="DXM33" s="97"/>
      <c r="DXZ33" s="97"/>
      <c r="DZE33" s="108"/>
      <c r="DZF33" s="109"/>
      <c r="DZG33" s="105"/>
      <c r="DZH33" s="110"/>
      <c r="DZI33" s="106"/>
      <c r="DZJ33" s="110"/>
      <c r="DZK33" s="105"/>
      <c r="DZL33" s="105"/>
      <c r="DZW33" s="97"/>
      <c r="EAC33" s="100"/>
      <c r="EAG33" s="97"/>
      <c r="EAT33" s="97"/>
      <c r="EBY33" s="108"/>
      <c r="EBZ33" s="109"/>
      <c r="ECA33" s="105"/>
      <c r="ECB33" s="110"/>
      <c r="ECC33" s="106"/>
      <c r="ECD33" s="110"/>
      <c r="ECE33" s="105"/>
      <c r="ECF33" s="105"/>
      <c r="ECQ33" s="97"/>
      <c r="ECW33" s="100"/>
      <c r="EDA33" s="97"/>
      <c r="EDN33" s="97"/>
      <c r="EES33" s="108"/>
      <c r="EET33" s="109"/>
      <c r="EEU33" s="105"/>
      <c r="EEV33" s="110"/>
      <c r="EEW33" s="106"/>
      <c r="EEX33" s="110"/>
      <c r="EEY33" s="105"/>
      <c r="EEZ33" s="105"/>
      <c r="EFK33" s="97"/>
      <c r="EFQ33" s="100"/>
      <c r="EFU33" s="97"/>
      <c r="EGH33" s="97"/>
      <c r="EHM33" s="108"/>
      <c r="EHN33" s="109"/>
      <c r="EHO33" s="105"/>
      <c r="EHP33" s="110"/>
      <c r="EHQ33" s="106"/>
      <c r="EHR33" s="110"/>
      <c r="EHS33" s="105"/>
      <c r="EHT33" s="105"/>
      <c r="EIE33" s="97"/>
      <c r="EIK33" s="100"/>
      <c r="EIO33" s="97"/>
      <c r="EJB33" s="97"/>
      <c r="EKG33" s="108"/>
      <c r="EKH33" s="109"/>
      <c r="EKI33" s="105"/>
      <c r="EKJ33" s="110"/>
      <c r="EKK33" s="106"/>
      <c r="EKL33" s="110"/>
      <c r="EKM33" s="105"/>
      <c r="EKN33" s="105"/>
      <c r="EKY33" s="97"/>
      <c r="ELE33" s="100"/>
      <c r="ELI33" s="97"/>
      <c r="ELV33" s="97"/>
      <c r="ENA33" s="108"/>
      <c r="ENB33" s="109"/>
      <c r="ENC33" s="105"/>
      <c r="END33" s="110"/>
      <c r="ENE33" s="106"/>
      <c r="ENF33" s="110"/>
      <c r="ENG33" s="105"/>
      <c r="ENH33" s="105"/>
      <c r="ENS33" s="97"/>
      <c r="ENY33" s="100"/>
      <c r="EOC33" s="97"/>
      <c r="EOP33" s="97"/>
      <c r="EPU33" s="108"/>
      <c r="EPV33" s="109"/>
      <c r="EPW33" s="105"/>
      <c r="EPX33" s="110"/>
      <c r="EPY33" s="106"/>
      <c r="EPZ33" s="110"/>
      <c r="EQA33" s="105"/>
      <c r="EQB33" s="105"/>
      <c r="EQM33" s="97"/>
      <c r="EQS33" s="100"/>
      <c r="EQW33" s="97"/>
      <c r="ERJ33" s="97"/>
      <c r="ESO33" s="108"/>
      <c r="ESP33" s="109"/>
      <c r="ESQ33" s="105"/>
      <c r="ESR33" s="110"/>
      <c r="ESS33" s="106"/>
      <c r="EST33" s="110"/>
      <c r="ESU33" s="105"/>
      <c r="ESV33" s="105"/>
      <c r="ETG33" s="97"/>
      <c r="ETM33" s="100"/>
      <c r="ETQ33" s="97"/>
      <c r="EUD33" s="97"/>
      <c r="EVI33" s="108"/>
      <c r="EVJ33" s="109"/>
      <c r="EVK33" s="105"/>
      <c r="EVL33" s="110"/>
      <c r="EVM33" s="106"/>
      <c r="EVN33" s="110"/>
      <c r="EVO33" s="105"/>
      <c r="EVP33" s="105"/>
      <c r="EWA33" s="97"/>
      <c r="EWG33" s="100"/>
      <c r="EWK33" s="97"/>
      <c r="EWX33" s="97"/>
      <c r="EYC33" s="108"/>
      <c r="EYD33" s="109"/>
      <c r="EYE33" s="105"/>
      <c r="EYF33" s="110"/>
      <c r="EYG33" s="106"/>
      <c r="EYH33" s="110"/>
      <c r="EYI33" s="105"/>
      <c r="EYJ33" s="105"/>
      <c r="EYU33" s="97"/>
      <c r="EZA33" s="100"/>
      <c r="EZE33" s="97"/>
      <c r="EZR33" s="97"/>
      <c r="FAW33" s="108"/>
      <c r="FAX33" s="109"/>
      <c r="FAY33" s="105"/>
      <c r="FAZ33" s="110"/>
      <c r="FBA33" s="106"/>
      <c r="FBB33" s="110"/>
      <c r="FBC33" s="105"/>
      <c r="FBD33" s="105"/>
      <c r="FBO33" s="97"/>
      <c r="FBU33" s="100"/>
      <c r="FBY33" s="97"/>
      <c r="FCL33" s="97"/>
      <c r="FDQ33" s="108"/>
      <c r="FDR33" s="109"/>
      <c r="FDS33" s="105"/>
      <c r="FDT33" s="110"/>
      <c r="FDU33" s="106"/>
      <c r="FDV33" s="110"/>
      <c r="FDW33" s="105"/>
      <c r="FDX33" s="105"/>
      <c r="FEI33" s="97"/>
      <c r="FEO33" s="100"/>
      <c r="FES33" s="97"/>
      <c r="FFF33" s="97"/>
      <c r="FGK33" s="108"/>
      <c r="FGL33" s="109"/>
      <c r="FGM33" s="105"/>
      <c r="FGN33" s="110"/>
      <c r="FGO33" s="106"/>
      <c r="FGP33" s="110"/>
      <c r="FGQ33" s="105"/>
      <c r="FGR33" s="105"/>
      <c r="FHC33" s="97"/>
      <c r="FHI33" s="100"/>
      <c r="FHM33" s="97"/>
      <c r="FHZ33" s="97"/>
      <c r="FJE33" s="108"/>
      <c r="FJF33" s="109"/>
      <c r="FJG33" s="105"/>
      <c r="FJH33" s="110"/>
      <c r="FJI33" s="106"/>
      <c r="FJJ33" s="110"/>
      <c r="FJK33" s="105"/>
      <c r="FJL33" s="105"/>
      <c r="FJW33" s="97"/>
      <c r="FKC33" s="100"/>
      <c r="FKG33" s="97"/>
      <c r="FKT33" s="97"/>
      <c r="FLY33" s="108"/>
      <c r="FLZ33" s="109"/>
      <c r="FMA33" s="105"/>
      <c r="FMB33" s="110"/>
      <c r="FMC33" s="106"/>
      <c r="FMD33" s="110"/>
      <c r="FME33" s="105"/>
      <c r="FMF33" s="105"/>
      <c r="FMQ33" s="97"/>
      <c r="FMW33" s="100"/>
      <c r="FNA33" s="97"/>
      <c r="FNN33" s="97"/>
      <c r="FOS33" s="108"/>
      <c r="FOT33" s="109"/>
      <c r="FOU33" s="105"/>
      <c r="FOV33" s="110"/>
      <c r="FOW33" s="106"/>
      <c r="FOX33" s="110"/>
      <c r="FOY33" s="105"/>
      <c r="FOZ33" s="105"/>
      <c r="FPK33" s="97"/>
      <c r="FPQ33" s="100"/>
      <c r="FPU33" s="97"/>
      <c r="FQH33" s="97"/>
      <c r="FRM33" s="108"/>
      <c r="FRN33" s="109"/>
      <c r="FRO33" s="105"/>
      <c r="FRP33" s="110"/>
      <c r="FRQ33" s="106"/>
      <c r="FRR33" s="110"/>
      <c r="FRS33" s="105"/>
      <c r="FRT33" s="105"/>
      <c r="FSE33" s="97"/>
      <c r="FSK33" s="100"/>
      <c r="FSO33" s="97"/>
      <c r="FTB33" s="97"/>
      <c r="FUG33" s="108"/>
      <c r="FUH33" s="109"/>
      <c r="FUI33" s="105"/>
      <c r="FUJ33" s="110"/>
      <c r="FUK33" s="106"/>
      <c r="FUL33" s="110"/>
      <c r="FUM33" s="105"/>
      <c r="FUN33" s="105"/>
      <c r="FUY33" s="97"/>
      <c r="FVE33" s="100"/>
      <c r="FVI33" s="97"/>
      <c r="FVV33" s="97"/>
      <c r="FXA33" s="108"/>
      <c r="FXB33" s="109"/>
      <c r="FXC33" s="105"/>
      <c r="FXD33" s="110"/>
      <c r="FXE33" s="106"/>
      <c r="FXF33" s="110"/>
      <c r="FXG33" s="105"/>
      <c r="FXH33" s="105"/>
      <c r="FXS33" s="97"/>
      <c r="FXY33" s="100"/>
      <c r="FYC33" s="97"/>
      <c r="FYP33" s="97"/>
      <c r="FZU33" s="108"/>
      <c r="FZV33" s="109"/>
      <c r="FZW33" s="105"/>
      <c r="FZX33" s="110"/>
      <c r="FZY33" s="106"/>
      <c r="FZZ33" s="110"/>
      <c r="GAA33" s="105"/>
      <c r="GAB33" s="105"/>
      <c r="GAM33" s="97"/>
      <c r="GAS33" s="100"/>
      <c r="GAW33" s="97"/>
      <c r="GBJ33" s="97"/>
      <c r="GCO33" s="108"/>
      <c r="GCP33" s="109"/>
      <c r="GCQ33" s="105"/>
      <c r="GCR33" s="110"/>
      <c r="GCS33" s="106"/>
      <c r="GCT33" s="110"/>
      <c r="GCU33" s="105"/>
      <c r="GCV33" s="105"/>
      <c r="GDG33" s="97"/>
      <c r="GDM33" s="100"/>
      <c r="GDQ33" s="97"/>
      <c r="GED33" s="97"/>
      <c r="GFI33" s="108"/>
      <c r="GFJ33" s="109"/>
      <c r="GFK33" s="105"/>
      <c r="GFL33" s="110"/>
      <c r="GFM33" s="106"/>
      <c r="GFN33" s="110"/>
      <c r="GFO33" s="105"/>
      <c r="GFP33" s="105"/>
      <c r="GGA33" s="97"/>
      <c r="GGG33" s="100"/>
      <c r="GGK33" s="97"/>
      <c r="GGX33" s="97"/>
      <c r="GIC33" s="108"/>
      <c r="GID33" s="109"/>
      <c r="GIE33" s="105"/>
      <c r="GIF33" s="110"/>
      <c r="GIG33" s="106"/>
      <c r="GIH33" s="110"/>
      <c r="GII33" s="105"/>
      <c r="GIJ33" s="105"/>
      <c r="GIU33" s="97"/>
      <c r="GJA33" s="100"/>
      <c r="GJE33" s="97"/>
      <c r="GJR33" s="97"/>
      <c r="GKW33" s="108"/>
      <c r="GKX33" s="109"/>
      <c r="GKY33" s="105"/>
      <c r="GKZ33" s="110"/>
      <c r="GLA33" s="106"/>
      <c r="GLB33" s="110"/>
      <c r="GLC33" s="105"/>
      <c r="GLD33" s="105"/>
      <c r="GLO33" s="97"/>
      <c r="GLU33" s="100"/>
      <c r="GLY33" s="97"/>
      <c r="GML33" s="97"/>
      <c r="GNQ33" s="108"/>
      <c r="GNR33" s="109"/>
      <c r="GNS33" s="105"/>
      <c r="GNT33" s="110"/>
      <c r="GNU33" s="106"/>
      <c r="GNV33" s="110"/>
      <c r="GNW33" s="105"/>
      <c r="GNX33" s="105"/>
      <c r="GOI33" s="97"/>
      <c r="GOO33" s="100"/>
      <c r="GOS33" s="97"/>
      <c r="GPF33" s="97"/>
      <c r="GQK33" s="108"/>
      <c r="GQL33" s="109"/>
      <c r="GQM33" s="105"/>
      <c r="GQN33" s="110"/>
      <c r="GQO33" s="106"/>
      <c r="GQP33" s="110"/>
      <c r="GQQ33" s="105"/>
      <c r="GQR33" s="105"/>
      <c r="GRC33" s="97"/>
      <c r="GRI33" s="100"/>
      <c r="GRM33" s="97"/>
      <c r="GRZ33" s="97"/>
      <c r="GTE33" s="108"/>
      <c r="GTF33" s="109"/>
      <c r="GTG33" s="105"/>
      <c r="GTH33" s="110"/>
      <c r="GTI33" s="106"/>
      <c r="GTJ33" s="110"/>
      <c r="GTK33" s="105"/>
      <c r="GTL33" s="105"/>
      <c r="GTW33" s="97"/>
      <c r="GUC33" s="100"/>
      <c r="GUG33" s="97"/>
      <c r="GUT33" s="97"/>
      <c r="GVY33" s="108"/>
      <c r="GVZ33" s="109"/>
      <c r="GWA33" s="105"/>
      <c r="GWB33" s="110"/>
      <c r="GWC33" s="106"/>
      <c r="GWD33" s="110"/>
      <c r="GWE33" s="105"/>
      <c r="GWF33" s="105"/>
      <c r="GWQ33" s="97"/>
      <c r="GWW33" s="100"/>
      <c r="GXA33" s="97"/>
      <c r="GXN33" s="97"/>
      <c r="GYS33" s="108"/>
      <c r="GYT33" s="109"/>
      <c r="GYU33" s="105"/>
      <c r="GYV33" s="110"/>
      <c r="GYW33" s="106"/>
      <c r="GYX33" s="110"/>
      <c r="GYY33" s="105"/>
      <c r="GYZ33" s="105"/>
      <c r="GZK33" s="97"/>
      <c r="GZQ33" s="100"/>
      <c r="GZU33" s="97"/>
      <c r="HAH33" s="97"/>
      <c r="HBM33" s="108"/>
      <c r="HBN33" s="109"/>
      <c r="HBO33" s="105"/>
      <c r="HBP33" s="110"/>
      <c r="HBQ33" s="106"/>
      <c r="HBR33" s="110"/>
      <c r="HBS33" s="105"/>
      <c r="HBT33" s="105"/>
      <c r="HCE33" s="97"/>
      <c r="HCK33" s="100"/>
      <c r="HCO33" s="97"/>
      <c r="HDB33" s="97"/>
      <c r="HEG33" s="108"/>
      <c r="HEH33" s="109"/>
      <c r="HEI33" s="105"/>
      <c r="HEJ33" s="110"/>
      <c r="HEK33" s="106"/>
      <c r="HEL33" s="110"/>
      <c r="HEM33" s="105"/>
      <c r="HEN33" s="105"/>
      <c r="HEY33" s="97"/>
      <c r="HFE33" s="100"/>
      <c r="HFI33" s="97"/>
      <c r="HFV33" s="97"/>
      <c r="HHA33" s="108"/>
      <c r="HHB33" s="109"/>
      <c r="HHC33" s="105"/>
      <c r="HHD33" s="110"/>
      <c r="HHE33" s="106"/>
      <c r="HHF33" s="110"/>
      <c r="HHG33" s="105"/>
      <c r="HHH33" s="105"/>
      <c r="HHS33" s="97"/>
      <c r="HHY33" s="100"/>
      <c r="HIC33" s="97"/>
      <c r="HIP33" s="97"/>
      <c r="HJU33" s="108"/>
      <c r="HJV33" s="109"/>
      <c r="HJW33" s="105"/>
      <c r="HJX33" s="110"/>
      <c r="HJY33" s="106"/>
      <c r="HJZ33" s="110"/>
      <c r="HKA33" s="105"/>
      <c r="HKB33" s="105"/>
      <c r="HKM33" s="97"/>
      <c r="HKS33" s="100"/>
      <c r="HKW33" s="97"/>
      <c r="HLJ33" s="97"/>
      <c r="HMO33" s="108"/>
      <c r="HMP33" s="109"/>
      <c r="HMQ33" s="105"/>
      <c r="HMR33" s="110"/>
      <c r="HMS33" s="106"/>
      <c r="HMT33" s="110"/>
      <c r="HMU33" s="105"/>
      <c r="HMV33" s="105"/>
      <c r="HNG33" s="97"/>
      <c r="HNM33" s="100"/>
      <c r="HNQ33" s="97"/>
      <c r="HOD33" s="97"/>
      <c r="HPI33" s="108"/>
      <c r="HPJ33" s="109"/>
      <c r="HPK33" s="105"/>
      <c r="HPL33" s="110"/>
      <c r="HPM33" s="106"/>
      <c r="HPN33" s="110"/>
      <c r="HPO33" s="105"/>
      <c r="HPP33" s="105"/>
      <c r="HQA33" s="97"/>
      <c r="HQG33" s="100"/>
      <c r="HQK33" s="97"/>
      <c r="HQX33" s="97"/>
      <c r="HSC33" s="108"/>
      <c r="HSD33" s="109"/>
      <c r="HSE33" s="105"/>
      <c r="HSF33" s="110"/>
      <c r="HSG33" s="106"/>
      <c r="HSH33" s="110"/>
      <c r="HSI33" s="105"/>
      <c r="HSJ33" s="105"/>
      <c r="HSU33" s="97"/>
      <c r="HTA33" s="100"/>
      <c r="HTE33" s="97"/>
      <c r="HTR33" s="97"/>
      <c r="HUW33" s="108"/>
      <c r="HUX33" s="109"/>
      <c r="HUY33" s="105"/>
      <c r="HUZ33" s="110"/>
      <c r="HVA33" s="106"/>
      <c r="HVB33" s="110"/>
      <c r="HVC33" s="105"/>
      <c r="HVD33" s="105"/>
      <c r="HVO33" s="97"/>
      <c r="HVU33" s="100"/>
      <c r="HVY33" s="97"/>
      <c r="HWL33" s="97"/>
      <c r="HXQ33" s="108"/>
      <c r="HXR33" s="109"/>
      <c r="HXS33" s="105"/>
      <c r="HXT33" s="110"/>
      <c r="HXU33" s="106"/>
      <c r="HXV33" s="110"/>
      <c r="HXW33" s="105"/>
      <c r="HXX33" s="105"/>
      <c r="HYI33" s="97"/>
      <c r="HYO33" s="100"/>
      <c r="HYS33" s="97"/>
      <c r="HZF33" s="97"/>
      <c r="IAK33" s="108"/>
      <c r="IAL33" s="109"/>
      <c r="IAM33" s="105"/>
      <c r="IAN33" s="110"/>
      <c r="IAO33" s="106"/>
      <c r="IAP33" s="110"/>
      <c r="IAQ33" s="105"/>
      <c r="IAR33" s="105"/>
      <c r="IBC33" s="97"/>
      <c r="IBI33" s="100"/>
      <c r="IBM33" s="97"/>
      <c r="IBZ33" s="97"/>
      <c r="IDE33" s="108"/>
      <c r="IDF33" s="109"/>
      <c r="IDG33" s="105"/>
      <c r="IDH33" s="110"/>
      <c r="IDI33" s="106"/>
      <c r="IDJ33" s="110"/>
      <c r="IDK33" s="105"/>
      <c r="IDL33" s="105"/>
      <c r="IDW33" s="97"/>
      <c r="IEC33" s="100"/>
      <c r="IEG33" s="97"/>
      <c r="IET33" s="97"/>
      <c r="IFY33" s="108"/>
      <c r="IFZ33" s="109"/>
      <c r="IGA33" s="105"/>
      <c r="IGB33" s="110"/>
      <c r="IGC33" s="106"/>
      <c r="IGD33" s="110"/>
      <c r="IGE33" s="105"/>
      <c r="IGF33" s="105"/>
      <c r="IGQ33" s="97"/>
      <c r="IGW33" s="100"/>
      <c r="IHA33" s="97"/>
      <c r="IHN33" s="97"/>
      <c r="IIS33" s="108"/>
      <c r="IIT33" s="109"/>
      <c r="IIU33" s="105"/>
      <c r="IIV33" s="110"/>
      <c r="IIW33" s="106"/>
      <c r="IIX33" s="110"/>
      <c r="IIY33" s="105"/>
      <c r="IIZ33" s="105"/>
      <c r="IJK33" s="97"/>
      <c r="IJQ33" s="100"/>
      <c r="IJU33" s="97"/>
      <c r="IKH33" s="97"/>
      <c r="ILM33" s="108"/>
      <c r="ILN33" s="109"/>
      <c r="ILO33" s="105"/>
      <c r="ILP33" s="110"/>
      <c r="ILQ33" s="106"/>
      <c r="ILR33" s="110"/>
      <c r="ILS33" s="105"/>
      <c r="ILT33" s="105"/>
      <c r="IME33" s="97"/>
      <c r="IMK33" s="100"/>
      <c r="IMO33" s="97"/>
      <c r="INB33" s="97"/>
      <c r="IOG33" s="108"/>
      <c r="IOH33" s="109"/>
      <c r="IOI33" s="105"/>
      <c r="IOJ33" s="110"/>
      <c r="IOK33" s="106"/>
      <c r="IOL33" s="110"/>
      <c r="IOM33" s="105"/>
      <c r="ION33" s="105"/>
      <c r="IOY33" s="97"/>
      <c r="IPE33" s="100"/>
      <c r="IPI33" s="97"/>
      <c r="IPV33" s="97"/>
      <c r="IRA33" s="108"/>
      <c r="IRB33" s="109"/>
      <c r="IRC33" s="105"/>
      <c r="IRD33" s="110"/>
      <c r="IRE33" s="106"/>
      <c r="IRF33" s="110"/>
      <c r="IRG33" s="105"/>
      <c r="IRH33" s="105"/>
      <c r="IRS33" s="97"/>
      <c r="IRY33" s="100"/>
      <c r="ISC33" s="97"/>
      <c r="ISP33" s="97"/>
      <c r="ITU33" s="108"/>
      <c r="ITV33" s="109"/>
      <c r="ITW33" s="105"/>
      <c r="ITX33" s="110"/>
      <c r="ITY33" s="106"/>
      <c r="ITZ33" s="110"/>
      <c r="IUA33" s="105"/>
      <c r="IUB33" s="105"/>
      <c r="IUM33" s="97"/>
      <c r="IUS33" s="100"/>
      <c r="IUW33" s="97"/>
      <c r="IVJ33" s="97"/>
      <c r="IWO33" s="108"/>
      <c r="IWP33" s="109"/>
      <c r="IWQ33" s="105"/>
      <c r="IWR33" s="110"/>
      <c r="IWS33" s="106"/>
      <c r="IWT33" s="110"/>
      <c r="IWU33" s="105"/>
      <c r="IWV33" s="105"/>
      <c r="IXG33" s="97"/>
      <c r="IXM33" s="100"/>
      <c r="IXQ33" s="97"/>
      <c r="IYD33" s="97"/>
      <c r="IZI33" s="108"/>
      <c r="IZJ33" s="109"/>
      <c r="IZK33" s="105"/>
      <c r="IZL33" s="110"/>
      <c r="IZM33" s="106"/>
      <c r="IZN33" s="110"/>
      <c r="IZO33" s="105"/>
      <c r="IZP33" s="105"/>
      <c r="JAA33" s="97"/>
      <c r="JAG33" s="100"/>
      <c r="JAK33" s="97"/>
      <c r="JAX33" s="97"/>
      <c r="JCC33" s="108"/>
      <c r="JCD33" s="109"/>
      <c r="JCE33" s="105"/>
      <c r="JCF33" s="110"/>
      <c r="JCG33" s="106"/>
      <c r="JCH33" s="110"/>
      <c r="JCI33" s="105"/>
      <c r="JCJ33" s="105"/>
      <c r="JCU33" s="97"/>
      <c r="JDA33" s="100"/>
      <c r="JDE33" s="97"/>
      <c r="JDR33" s="97"/>
      <c r="JEW33" s="108"/>
      <c r="JEX33" s="109"/>
      <c r="JEY33" s="105"/>
      <c r="JEZ33" s="110"/>
      <c r="JFA33" s="106"/>
      <c r="JFB33" s="110"/>
      <c r="JFC33" s="105"/>
      <c r="JFD33" s="105"/>
      <c r="JFO33" s="97"/>
      <c r="JFU33" s="100"/>
      <c r="JFY33" s="97"/>
      <c r="JGL33" s="97"/>
      <c r="JHQ33" s="108"/>
      <c r="JHR33" s="109"/>
      <c r="JHS33" s="105"/>
      <c r="JHT33" s="110"/>
      <c r="JHU33" s="106"/>
      <c r="JHV33" s="110"/>
      <c r="JHW33" s="105"/>
      <c r="JHX33" s="105"/>
      <c r="JII33" s="97"/>
      <c r="JIO33" s="100"/>
      <c r="JIS33" s="97"/>
      <c r="JJF33" s="97"/>
      <c r="JKK33" s="108"/>
      <c r="JKL33" s="109"/>
      <c r="JKM33" s="105"/>
      <c r="JKN33" s="110"/>
      <c r="JKO33" s="106"/>
      <c r="JKP33" s="110"/>
      <c r="JKQ33" s="105"/>
      <c r="JKR33" s="105"/>
      <c r="JLC33" s="97"/>
      <c r="JLI33" s="100"/>
      <c r="JLM33" s="97"/>
      <c r="JLZ33" s="97"/>
      <c r="JNE33" s="108"/>
      <c r="JNF33" s="109"/>
      <c r="JNG33" s="105"/>
      <c r="JNH33" s="110"/>
      <c r="JNI33" s="106"/>
      <c r="JNJ33" s="110"/>
      <c r="JNK33" s="105"/>
      <c r="JNL33" s="105"/>
      <c r="JNW33" s="97"/>
      <c r="JOC33" s="100"/>
      <c r="JOG33" s="97"/>
      <c r="JOT33" s="97"/>
      <c r="JPY33" s="108"/>
      <c r="JPZ33" s="109"/>
      <c r="JQA33" s="105"/>
      <c r="JQB33" s="110"/>
      <c r="JQC33" s="106"/>
      <c r="JQD33" s="110"/>
      <c r="JQE33" s="105"/>
      <c r="JQF33" s="105"/>
      <c r="JQQ33" s="97"/>
      <c r="JQW33" s="100"/>
      <c r="JRA33" s="97"/>
      <c r="JRN33" s="97"/>
      <c r="JSS33" s="108"/>
      <c r="JST33" s="109" t="str">
        <f t="shared" si="112"/>
        <v>Korea Republic</v>
      </c>
      <c r="JSU33" s="105"/>
      <c r="JSV33" s="110">
        <f>'All Players'!J29</f>
        <v>0</v>
      </c>
      <c r="JSW33" s="106" t="s">
        <v>2</v>
      </c>
      <c r="JSX33" s="110">
        <f>'All Players'!L29</f>
        <v>0</v>
      </c>
      <c r="JSY33" s="105"/>
      <c r="JSZ33" s="109" t="str">
        <f t="shared" si="113"/>
        <v>Mexico</v>
      </c>
      <c r="JTK33" s="97"/>
      <c r="JTQ33" s="100"/>
      <c r="JTU33" s="97"/>
      <c r="JUH33" s="97"/>
    </row>
    <row r="34" spans="1:1016 1027:2045 2058:3066 3097:4074 4105:5120 5131:6139 6145:7157 7170:7314" x14ac:dyDescent="0.2">
      <c r="A34" s="108"/>
      <c r="B34" s="109" t="str">
        <f>'All Players'!H30</f>
        <v>Colombia</v>
      </c>
      <c r="C34" s="105"/>
      <c r="D34" s="110" t="str">
        <f>IF('All Players'!W30&lt;&gt;"",'All Players'!W30,"")</f>
        <v/>
      </c>
      <c r="E34" s="106" t="s">
        <v>2</v>
      </c>
      <c r="F34" s="110" t="str">
        <f>IF('All Players'!Y30&lt;&gt;"",'All Players'!Y30,"")</f>
        <v/>
      </c>
      <c r="G34" s="105"/>
      <c r="H34" s="105" t="str">
        <f>'All Players'!N30</f>
        <v>Nigeria</v>
      </c>
      <c r="S34" s="97"/>
      <c r="Y34" s="100"/>
      <c r="AC34" s="97"/>
      <c r="AP34" s="97"/>
      <c r="BU34" s="108"/>
      <c r="BV34" s="109"/>
      <c r="BW34" s="105"/>
      <c r="BX34" s="110"/>
      <c r="BY34" s="106"/>
      <c r="BZ34" s="110"/>
      <c r="CA34" s="105"/>
      <c r="CB34" s="105"/>
      <c r="CM34" s="97"/>
      <c r="CS34" s="100"/>
      <c r="CW34" s="97"/>
      <c r="DJ34" s="97"/>
      <c r="EO34" s="108"/>
      <c r="EP34" s="109"/>
      <c r="EQ34" s="105"/>
      <c r="ER34" s="110"/>
      <c r="ES34" s="106"/>
      <c r="ET34" s="110"/>
      <c r="EU34" s="105"/>
      <c r="EV34" s="105"/>
      <c r="FG34" s="97"/>
      <c r="FM34" s="100"/>
      <c r="FQ34" s="97"/>
      <c r="GD34" s="97"/>
      <c r="HI34" s="108"/>
      <c r="HJ34" s="109"/>
      <c r="HK34" s="105"/>
      <c r="HL34" s="110"/>
      <c r="HM34" s="106"/>
      <c r="HN34" s="110"/>
      <c r="HO34" s="105"/>
      <c r="HP34" s="105"/>
      <c r="IA34" s="97"/>
      <c r="IG34" s="100"/>
      <c r="IK34" s="97"/>
      <c r="IX34" s="97"/>
      <c r="KC34" s="108"/>
      <c r="KD34" s="109"/>
      <c r="KE34" s="105"/>
      <c r="KF34" s="110"/>
      <c r="KG34" s="106"/>
      <c r="KH34" s="110"/>
      <c r="KI34" s="105"/>
      <c r="KJ34" s="105"/>
      <c r="KU34" s="97"/>
      <c r="LA34" s="100"/>
      <c r="LE34" s="97"/>
      <c r="LR34" s="97"/>
      <c r="MW34" s="108"/>
      <c r="MX34" s="109"/>
      <c r="MY34" s="105"/>
      <c r="MZ34" s="110"/>
      <c r="NA34" s="106"/>
      <c r="NB34" s="110"/>
      <c r="NC34" s="105"/>
      <c r="ND34" s="105"/>
      <c r="NO34" s="97"/>
      <c r="NU34" s="100"/>
      <c r="NY34" s="97"/>
      <c r="OL34" s="97"/>
      <c r="PQ34" s="108"/>
      <c r="PR34" s="109"/>
      <c r="PS34" s="105"/>
      <c r="PT34" s="110"/>
      <c r="PU34" s="106"/>
      <c r="PV34" s="110"/>
      <c r="PW34" s="105"/>
      <c r="PX34" s="105"/>
      <c r="QI34" s="97"/>
      <c r="QO34" s="100"/>
      <c r="QS34" s="97"/>
      <c r="RF34" s="97"/>
      <c r="SK34" s="108"/>
      <c r="SL34" s="109"/>
      <c r="SM34" s="105"/>
      <c r="SN34" s="110"/>
      <c r="SO34" s="106"/>
      <c r="SP34" s="110"/>
      <c r="SQ34" s="105"/>
      <c r="SR34" s="105"/>
      <c r="TC34" s="97"/>
      <c r="TI34" s="100"/>
      <c r="TM34" s="97"/>
      <c r="TZ34" s="97"/>
      <c r="VE34" s="108"/>
      <c r="VF34" s="109"/>
      <c r="VG34" s="105"/>
      <c r="VH34" s="110"/>
      <c r="VI34" s="106"/>
      <c r="VJ34" s="110"/>
      <c r="VK34" s="105"/>
      <c r="VL34" s="105"/>
      <c r="VW34" s="97"/>
      <c r="WC34" s="100"/>
      <c r="WG34" s="97"/>
      <c r="WT34" s="97"/>
      <c r="XY34" s="108"/>
      <c r="XZ34" s="109"/>
      <c r="YA34" s="105"/>
      <c r="YB34" s="110"/>
      <c r="YC34" s="106"/>
      <c r="YD34" s="110"/>
      <c r="YE34" s="105"/>
      <c r="YF34" s="105"/>
      <c r="YQ34" s="97"/>
      <c r="YW34" s="100"/>
      <c r="ZA34" s="97"/>
      <c r="ZN34" s="97"/>
      <c r="AAS34" s="108"/>
      <c r="AAT34" s="109"/>
      <c r="AAU34" s="105"/>
      <c r="AAV34" s="110"/>
      <c r="AAW34" s="106"/>
      <c r="AAX34" s="110"/>
      <c r="AAY34" s="105"/>
      <c r="AAZ34" s="105"/>
      <c r="ABK34" s="97"/>
      <c r="ABQ34" s="100"/>
      <c r="ABU34" s="97"/>
      <c r="ACH34" s="97"/>
      <c r="ADM34" s="108"/>
      <c r="ADN34" s="109"/>
      <c r="ADO34" s="105"/>
      <c r="ADP34" s="110"/>
      <c r="ADQ34" s="106"/>
      <c r="ADR34" s="110"/>
      <c r="ADS34" s="105"/>
      <c r="ADT34" s="105"/>
      <c r="AEE34" s="97"/>
      <c r="AEK34" s="100"/>
      <c r="AEO34" s="97"/>
      <c r="AFB34" s="97"/>
      <c r="AGG34" s="108"/>
      <c r="AGH34" s="109"/>
      <c r="AGI34" s="105"/>
      <c r="AGJ34" s="110"/>
      <c r="AGK34" s="106"/>
      <c r="AGL34" s="110"/>
      <c r="AGM34" s="105"/>
      <c r="AGN34" s="105"/>
      <c r="AGY34" s="97"/>
      <c r="AHE34" s="100"/>
      <c r="AHI34" s="97"/>
      <c r="AHV34" s="97"/>
      <c r="AJA34" s="108"/>
      <c r="AJB34" s="109"/>
      <c r="AJC34" s="105"/>
      <c r="AJD34" s="110"/>
      <c r="AJE34" s="106"/>
      <c r="AJF34" s="110"/>
      <c r="AJG34" s="105"/>
      <c r="AJH34" s="105"/>
      <c r="AJS34" s="97"/>
      <c r="AJY34" s="100"/>
      <c r="AKC34" s="97"/>
      <c r="AKP34" s="97"/>
      <c r="ALU34" s="108"/>
      <c r="ALV34" s="109"/>
      <c r="ALW34" s="105"/>
      <c r="ALX34" s="110"/>
      <c r="ALY34" s="106"/>
      <c r="ALZ34" s="110"/>
      <c r="AMA34" s="105"/>
      <c r="AMB34" s="105"/>
      <c r="AMM34" s="97"/>
      <c r="AMS34" s="100"/>
      <c r="AMW34" s="97"/>
      <c r="ANJ34" s="97"/>
      <c r="AOO34" s="108"/>
      <c r="AOP34" s="109"/>
      <c r="AOQ34" s="105"/>
      <c r="AOR34" s="110"/>
      <c r="AOS34" s="106"/>
      <c r="AOT34" s="110"/>
      <c r="AOU34" s="105"/>
      <c r="AOV34" s="105"/>
      <c r="APG34" s="97"/>
      <c r="APM34" s="100"/>
      <c r="APQ34" s="97"/>
      <c r="AQD34" s="97"/>
      <c r="ARI34" s="108"/>
      <c r="ARJ34" s="109"/>
      <c r="ARK34" s="105"/>
      <c r="ARL34" s="110"/>
      <c r="ARM34" s="106"/>
      <c r="ARN34" s="110"/>
      <c r="ARO34" s="105"/>
      <c r="ARP34" s="105"/>
      <c r="ASA34" s="97"/>
      <c r="ASG34" s="100"/>
      <c r="ASK34" s="97"/>
      <c r="ASX34" s="97"/>
      <c r="AUC34" s="108"/>
      <c r="AUD34" s="109"/>
      <c r="AUE34" s="105"/>
      <c r="AUF34" s="110"/>
      <c r="AUG34" s="106"/>
      <c r="AUH34" s="110"/>
      <c r="AUI34" s="105"/>
      <c r="AUJ34" s="105"/>
      <c r="AUU34" s="97"/>
      <c r="AVA34" s="100"/>
      <c r="AVE34" s="97"/>
      <c r="AVR34" s="97"/>
      <c r="AWW34" s="108"/>
      <c r="AWX34" s="109"/>
      <c r="AWY34" s="105"/>
      <c r="AWZ34" s="110"/>
      <c r="AXA34" s="106"/>
      <c r="AXB34" s="110"/>
      <c r="AXC34" s="105"/>
      <c r="AXD34" s="105"/>
      <c r="AXO34" s="97"/>
      <c r="AXU34" s="100"/>
      <c r="AXY34" s="97"/>
      <c r="AYL34" s="97"/>
      <c r="AZQ34" s="108"/>
      <c r="AZR34" s="109"/>
      <c r="AZS34" s="105"/>
      <c r="AZT34" s="110"/>
      <c r="AZU34" s="106"/>
      <c r="AZV34" s="110"/>
      <c r="AZW34" s="105"/>
      <c r="AZX34" s="105"/>
      <c r="BAI34" s="97"/>
      <c r="BAO34" s="100"/>
      <c r="BAS34" s="97"/>
      <c r="BBF34" s="97"/>
      <c r="BCK34" s="108"/>
      <c r="BCL34" s="109"/>
      <c r="BCM34" s="105"/>
      <c r="BCN34" s="110"/>
      <c r="BCO34" s="106"/>
      <c r="BCP34" s="110"/>
      <c r="BCQ34" s="105"/>
      <c r="BCR34" s="105"/>
      <c r="BDC34" s="97"/>
      <c r="BDI34" s="100"/>
      <c r="BDM34" s="97"/>
      <c r="BDZ34" s="97"/>
      <c r="BFE34" s="108"/>
      <c r="BFF34" s="109"/>
      <c r="BFG34" s="105"/>
      <c r="BFH34" s="110"/>
      <c r="BFI34" s="106"/>
      <c r="BFJ34" s="110"/>
      <c r="BFK34" s="105"/>
      <c r="BFL34" s="105"/>
      <c r="BFW34" s="97"/>
      <c r="BGC34" s="100"/>
      <c r="BGG34" s="97"/>
      <c r="BGT34" s="97"/>
      <c r="BHY34" s="108"/>
      <c r="BHZ34" s="109"/>
      <c r="BIA34" s="105"/>
      <c r="BIB34" s="110"/>
      <c r="BIC34" s="106"/>
      <c r="BID34" s="110"/>
      <c r="BIE34" s="105"/>
      <c r="BIF34" s="105"/>
      <c r="BIQ34" s="97"/>
      <c r="BIW34" s="100"/>
      <c r="BJA34" s="97"/>
      <c r="BJN34" s="97"/>
      <c r="BKS34" s="108"/>
      <c r="BKT34" s="109"/>
      <c r="BKU34" s="105"/>
      <c r="BKV34" s="110"/>
      <c r="BKW34" s="106"/>
      <c r="BKX34" s="110"/>
      <c r="BKY34" s="105"/>
      <c r="BKZ34" s="105"/>
      <c r="BLK34" s="97"/>
      <c r="BLQ34" s="100"/>
      <c r="BLU34" s="97"/>
      <c r="BMH34" s="97"/>
      <c r="BNM34" s="108"/>
      <c r="BNN34" s="109"/>
      <c r="BNO34" s="105"/>
      <c r="BNP34" s="110"/>
      <c r="BNQ34" s="106"/>
      <c r="BNR34" s="110"/>
      <c r="BNS34" s="105"/>
      <c r="BNT34" s="105"/>
      <c r="BOE34" s="97"/>
      <c r="BOK34" s="100"/>
      <c r="BOO34" s="97"/>
      <c r="BPB34" s="97"/>
      <c r="BQG34" s="108"/>
      <c r="BQH34" s="109"/>
      <c r="BQI34" s="105"/>
      <c r="BQJ34" s="110"/>
      <c r="BQK34" s="106"/>
      <c r="BQL34" s="110"/>
      <c r="BQM34" s="105"/>
      <c r="BQN34" s="105"/>
      <c r="BQY34" s="97"/>
      <c r="BRE34" s="100"/>
      <c r="BRI34" s="97"/>
      <c r="BRV34" s="97"/>
      <c r="BTA34" s="108"/>
      <c r="BTB34" s="109"/>
      <c r="BTC34" s="105"/>
      <c r="BTD34" s="110"/>
      <c r="BTE34" s="106"/>
      <c r="BTF34" s="110"/>
      <c r="BTG34" s="105"/>
      <c r="BTH34" s="105"/>
      <c r="BTS34" s="97"/>
      <c r="BTY34" s="100"/>
      <c r="BUC34" s="97"/>
      <c r="BUP34" s="97"/>
      <c r="BVU34" s="108"/>
      <c r="BVV34" s="109"/>
      <c r="BVW34" s="105"/>
      <c r="BVX34" s="110"/>
      <c r="BVY34" s="106"/>
      <c r="BVZ34" s="110"/>
      <c r="BWA34" s="105"/>
      <c r="BWB34" s="105"/>
      <c r="BWM34" s="97"/>
      <c r="BWS34" s="100"/>
      <c r="BWW34" s="97"/>
      <c r="BXJ34" s="97"/>
      <c r="BYO34" s="108"/>
      <c r="BYP34" s="109"/>
      <c r="BYQ34" s="105"/>
      <c r="BYR34" s="110"/>
      <c r="BYS34" s="106"/>
      <c r="BYT34" s="110"/>
      <c r="BYU34" s="105"/>
      <c r="BYV34" s="105"/>
      <c r="BZG34" s="97"/>
      <c r="BZM34" s="100"/>
      <c r="BZQ34" s="97"/>
      <c r="CAD34" s="97"/>
      <c r="CBI34" s="108"/>
      <c r="CBJ34" s="109"/>
      <c r="CBK34" s="105"/>
      <c r="CBL34" s="110"/>
      <c r="CBM34" s="106"/>
      <c r="CBN34" s="110"/>
      <c r="CBO34" s="105"/>
      <c r="CBP34" s="105"/>
      <c r="CCA34" s="97"/>
      <c r="CCG34" s="100"/>
      <c r="CCK34" s="97"/>
      <c r="CCX34" s="97"/>
      <c r="CEC34" s="108"/>
      <c r="CED34" s="109"/>
      <c r="CEE34" s="105"/>
      <c r="CEF34" s="110"/>
      <c r="CEG34" s="106"/>
      <c r="CEH34" s="110"/>
      <c r="CEI34" s="105"/>
      <c r="CEJ34" s="105"/>
      <c r="CEU34" s="97"/>
      <c r="CFA34" s="100"/>
      <c r="CFE34" s="97"/>
      <c r="CFR34" s="97"/>
      <c r="CGW34" s="108"/>
      <c r="CGX34" s="109"/>
      <c r="CGY34" s="105"/>
      <c r="CGZ34" s="110"/>
      <c r="CHA34" s="106"/>
      <c r="CHB34" s="110"/>
      <c r="CHC34" s="105"/>
      <c r="CHD34" s="105"/>
      <c r="CHO34" s="97"/>
      <c r="CHU34" s="100"/>
      <c r="CHY34" s="97"/>
      <c r="CIL34" s="97"/>
      <c r="CJQ34" s="108"/>
      <c r="CJR34" s="109"/>
      <c r="CJS34" s="105"/>
      <c r="CJT34" s="110"/>
      <c r="CJU34" s="106"/>
      <c r="CJV34" s="110"/>
      <c r="CJW34" s="105"/>
      <c r="CJX34" s="105"/>
      <c r="CKI34" s="97"/>
      <c r="CKO34" s="100"/>
      <c r="CKS34" s="97"/>
      <c r="CLF34" s="97"/>
      <c r="CMK34" s="108"/>
      <c r="CML34" s="109"/>
      <c r="CMM34" s="105"/>
      <c r="CMN34" s="110"/>
      <c r="CMO34" s="106"/>
      <c r="CMP34" s="110"/>
      <c r="CMQ34" s="105"/>
      <c r="CMR34" s="105"/>
      <c r="CNC34" s="97"/>
      <c r="CNI34" s="100"/>
      <c r="CNM34" s="97"/>
      <c r="CNZ34" s="97"/>
      <c r="CPE34" s="108"/>
      <c r="CPF34" s="109"/>
      <c r="CPG34" s="105"/>
      <c r="CPH34" s="110"/>
      <c r="CPI34" s="106"/>
      <c r="CPJ34" s="110"/>
      <c r="CPK34" s="105"/>
      <c r="CPL34" s="105"/>
      <c r="CPW34" s="97"/>
      <c r="CQC34" s="100"/>
      <c r="CQG34" s="97"/>
      <c r="CQT34" s="97"/>
      <c r="CRY34" s="108"/>
      <c r="CRZ34" s="109"/>
      <c r="CSA34" s="105"/>
      <c r="CSB34" s="110"/>
      <c r="CSC34" s="106"/>
      <c r="CSD34" s="110"/>
      <c r="CSE34" s="105"/>
      <c r="CSF34" s="105"/>
      <c r="CSQ34" s="97"/>
      <c r="CSW34" s="100"/>
      <c r="CTA34" s="97"/>
      <c r="CTN34" s="97"/>
      <c r="CUS34" s="108"/>
      <c r="CUT34" s="109"/>
      <c r="CUU34" s="105"/>
      <c r="CUV34" s="110"/>
      <c r="CUW34" s="106"/>
      <c r="CUX34" s="110"/>
      <c r="CUY34" s="105"/>
      <c r="CUZ34" s="105"/>
      <c r="CVK34" s="97"/>
      <c r="CVQ34" s="100"/>
      <c r="CVU34" s="97"/>
      <c r="CWH34" s="97"/>
      <c r="CXM34" s="108"/>
      <c r="CXN34" s="109"/>
      <c r="CXO34" s="105"/>
      <c r="CXP34" s="110"/>
      <c r="CXQ34" s="106"/>
      <c r="CXR34" s="110"/>
      <c r="CXS34" s="105"/>
      <c r="CXT34" s="105"/>
      <c r="CYE34" s="97"/>
      <c r="CYK34" s="100"/>
      <c r="CYO34" s="97"/>
      <c r="CZB34" s="97"/>
      <c r="DAG34" s="108"/>
      <c r="DAH34" s="109"/>
      <c r="DAI34" s="105"/>
      <c r="DAJ34" s="110"/>
      <c r="DAK34" s="106"/>
      <c r="DAL34" s="110"/>
      <c r="DAM34" s="105"/>
      <c r="DAN34" s="105"/>
      <c r="DAY34" s="97"/>
      <c r="DBE34" s="100"/>
      <c r="DBI34" s="97"/>
      <c r="DBV34" s="97"/>
      <c r="DDA34" s="108"/>
      <c r="DDB34" s="109"/>
      <c r="DDC34" s="105"/>
      <c r="DDD34" s="110"/>
      <c r="DDE34" s="106"/>
      <c r="DDF34" s="110"/>
      <c r="DDG34" s="105"/>
      <c r="DDH34" s="105"/>
      <c r="DDS34" s="97"/>
      <c r="DDY34" s="100"/>
      <c r="DEC34" s="97"/>
      <c r="DEP34" s="97"/>
      <c r="DFU34" s="108"/>
      <c r="DFV34" s="109"/>
      <c r="DFW34" s="105"/>
      <c r="DFX34" s="110"/>
      <c r="DFY34" s="106"/>
      <c r="DFZ34" s="110"/>
      <c r="DGA34" s="105"/>
      <c r="DGB34" s="105"/>
      <c r="DGM34" s="97"/>
      <c r="DGS34" s="100"/>
      <c r="DGW34" s="97"/>
      <c r="DHJ34" s="97"/>
      <c r="DIO34" s="108"/>
      <c r="DIP34" s="109"/>
      <c r="DIQ34" s="105"/>
      <c r="DIR34" s="110"/>
      <c r="DIS34" s="106"/>
      <c r="DIT34" s="110"/>
      <c r="DIU34" s="105"/>
      <c r="DIV34" s="105"/>
      <c r="DJG34" s="97"/>
      <c r="DJM34" s="100"/>
      <c r="DJQ34" s="97"/>
      <c r="DKD34" s="97"/>
      <c r="DLI34" s="108"/>
      <c r="DLJ34" s="109"/>
      <c r="DLK34" s="105"/>
      <c r="DLL34" s="110"/>
      <c r="DLM34" s="106"/>
      <c r="DLN34" s="110"/>
      <c r="DLO34" s="105"/>
      <c r="DLP34" s="105"/>
      <c r="DMA34" s="97"/>
      <c r="DMG34" s="100"/>
      <c r="DMK34" s="97"/>
      <c r="DMX34" s="97"/>
      <c r="DOC34" s="108"/>
      <c r="DOD34" s="109"/>
      <c r="DOE34" s="105"/>
      <c r="DOF34" s="110"/>
      <c r="DOG34" s="106"/>
      <c r="DOH34" s="110"/>
      <c r="DOI34" s="105"/>
      <c r="DOJ34" s="105"/>
      <c r="DOU34" s="97"/>
      <c r="DPA34" s="100"/>
      <c r="DPE34" s="97"/>
      <c r="DPR34" s="97"/>
      <c r="DQW34" s="108"/>
      <c r="DQX34" s="109"/>
      <c r="DQY34" s="105"/>
      <c r="DQZ34" s="110"/>
      <c r="DRA34" s="106"/>
      <c r="DRB34" s="110"/>
      <c r="DRC34" s="105"/>
      <c r="DRD34" s="105"/>
      <c r="DRO34" s="97"/>
      <c r="DRU34" s="100"/>
      <c r="DRY34" s="97"/>
      <c r="DSL34" s="97"/>
      <c r="DTQ34" s="108"/>
      <c r="DTR34" s="109"/>
      <c r="DTS34" s="105"/>
      <c r="DTT34" s="110"/>
      <c r="DTU34" s="106"/>
      <c r="DTV34" s="110"/>
      <c r="DTW34" s="105"/>
      <c r="DTX34" s="105"/>
      <c r="DUI34" s="97"/>
      <c r="DUO34" s="100"/>
      <c r="DUS34" s="97"/>
      <c r="DVF34" s="97"/>
      <c r="DWK34" s="108"/>
      <c r="DWL34" s="109"/>
      <c r="DWM34" s="105"/>
      <c r="DWN34" s="110"/>
      <c r="DWO34" s="106"/>
      <c r="DWP34" s="110"/>
      <c r="DWQ34" s="105"/>
      <c r="DWR34" s="105"/>
      <c r="DXC34" s="97"/>
      <c r="DXI34" s="100"/>
      <c r="DXM34" s="97"/>
      <c r="DXZ34" s="97"/>
      <c r="DZE34" s="108"/>
      <c r="DZF34" s="109"/>
      <c r="DZG34" s="105"/>
      <c r="DZH34" s="110"/>
      <c r="DZI34" s="106"/>
      <c r="DZJ34" s="110"/>
      <c r="DZK34" s="105"/>
      <c r="DZL34" s="105"/>
      <c r="DZW34" s="97"/>
      <c r="EAC34" s="100"/>
      <c r="EAG34" s="97"/>
      <c r="EAT34" s="97"/>
      <c r="EBY34" s="108"/>
      <c r="EBZ34" s="109"/>
      <c r="ECA34" s="105"/>
      <c r="ECB34" s="110"/>
      <c r="ECC34" s="106"/>
      <c r="ECD34" s="110"/>
      <c r="ECE34" s="105"/>
      <c r="ECF34" s="105"/>
      <c r="ECQ34" s="97"/>
      <c r="ECW34" s="100"/>
      <c r="EDA34" s="97"/>
      <c r="EDN34" s="97"/>
      <c r="EES34" s="108"/>
      <c r="EET34" s="109"/>
      <c r="EEU34" s="105"/>
      <c r="EEV34" s="110"/>
      <c r="EEW34" s="106"/>
      <c r="EEX34" s="110"/>
      <c r="EEY34" s="105"/>
      <c r="EEZ34" s="105"/>
      <c r="EFK34" s="97"/>
      <c r="EFQ34" s="100"/>
      <c r="EFU34" s="97"/>
      <c r="EGH34" s="97"/>
      <c r="EHM34" s="108"/>
      <c r="EHN34" s="109"/>
      <c r="EHO34" s="105"/>
      <c r="EHP34" s="110"/>
      <c r="EHQ34" s="106"/>
      <c r="EHR34" s="110"/>
      <c r="EHS34" s="105"/>
      <c r="EHT34" s="105"/>
      <c r="EIE34" s="97"/>
      <c r="EIK34" s="100"/>
      <c r="EIO34" s="97"/>
      <c r="EJB34" s="97"/>
      <c r="EKG34" s="108"/>
      <c r="EKH34" s="109"/>
      <c r="EKI34" s="105"/>
      <c r="EKJ34" s="110"/>
      <c r="EKK34" s="106"/>
      <c r="EKL34" s="110"/>
      <c r="EKM34" s="105"/>
      <c r="EKN34" s="105"/>
      <c r="EKY34" s="97"/>
      <c r="ELE34" s="100"/>
      <c r="ELI34" s="97"/>
      <c r="ELV34" s="97"/>
      <c r="ENA34" s="108"/>
      <c r="ENB34" s="109"/>
      <c r="ENC34" s="105"/>
      <c r="END34" s="110"/>
      <c r="ENE34" s="106"/>
      <c r="ENF34" s="110"/>
      <c r="ENG34" s="105"/>
      <c r="ENH34" s="105"/>
      <c r="ENS34" s="97"/>
      <c r="ENY34" s="100"/>
      <c r="EOC34" s="97"/>
      <c r="EOP34" s="97"/>
      <c r="EPU34" s="108"/>
      <c r="EPV34" s="109"/>
      <c r="EPW34" s="105"/>
      <c r="EPX34" s="110"/>
      <c r="EPY34" s="106"/>
      <c r="EPZ34" s="110"/>
      <c r="EQA34" s="105"/>
      <c r="EQB34" s="105"/>
      <c r="EQM34" s="97"/>
      <c r="EQS34" s="100"/>
      <c r="EQW34" s="97"/>
      <c r="ERJ34" s="97"/>
      <c r="ESO34" s="108"/>
      <c r="ESP34" s="109"/>
      <c r="ESQ34" s="105"/>
      <c r="ESR34" s="110"/>
      <c r="ESS34" s="106"/>
      <c r="EST34" s="110"/>
      <c r="ESU34" s="105"/>
      <c r="ESV34" s="105"/>
      <c r="ETG34" s="97"/>
      <c r="ETM34" s="100"/>
      <c r="ETQ34" s="97"/>
      <c r="EUD34" s="97"/>
      <c r="EVI34" s="108"/>
      <c r="EVJ34" s="109"/>
      <c r="EVK34" s="105"/>
      <c r="EVL34" s="110"/>
      <c r="EVM34" s="106"/>
      <c r="EVN34" s="110"/>
      <c r="EVO34" s="105"/>
      <c r="EVP34" s="105"/>
      <c r="EWA34" s="97"/>
      <c r="EWG34" s="100"/>
      <c r="EWK34" s="97"/>
      <c r="EWX34" s="97"/>
      <c r="EYC34" s="108"/>
      <c r="EYD34" s="109"/>
      <c r="EYE34" s="105"/>
      <c r="EYF34" s="110"/>
      <c r="EYG34" s="106"/>
      <c r="EYH34" s="110"/>
      <c r="EYI34" s="105"/>
      <c r="EYJ34" s="105"/>
      <c r="EYU34" s="97"/>
      <c r="EZA34" s="100"/>
      <c r="EZE34" s="97"/>
      <c r="EZR34" s="97"/>
      <c r="FAW34" s="108"/>
      <c r="FAX34" s="109"/>
      <c r="FAY34" s="105"/>
      <c r="FAZ34" s="110"/>
      <c r="FBA34" s="106"/>
      <c r="FBB34" s="110"/>
      <c r="FBC34" s="105"/>
      <c r="FBD34" s="105"/>
      <c r="FBO34" s="97"/>
      <c r="FBU34" s="100"/>
      <c r="FBY34" s="97"/>
      <c r="FCL34" s="97"/>
      <c r="FDQ34" s="108"/>
      <c r="FDR34" s="109"/>
      <c r="FDS34" s="105"/>
      <c r="FDT34" s="110"/>
      <c r="FDU34" s="106"/>
      <c r="FDV34" s="110"/>
      <c r="FDW34" s="105"/>
      <c r="FDX34" s="105"/>
      <c r="FEI34" s="97"/>
      <c r="FEO34" s="100"/>
      <c r="FES34" s="97"/>
      <c r="FFF34" s="97"/>
      <c r="FGK34" s="108"/>
      <c r="FGL34" s="109"/>
      <c r="FGM34" s="105"/>
      <c r="FGN34" s="110"/>
      <c r="FGO34" s="106"/>
      <c r="FGP34" s="110"/>
      <c r="FGQ34" s="105"/>
      <c r="FGR34" s="105"/>
      <c r="FHC34" s="97"/>
      <c r="FHI34" s="100"/>
      <c r="FHM34" s="97"/>
      <c r="FHZ34" s="97"/>
      <c r="FJE34" s="108"/>
      <c r="FJF34" s="109"/>
      <c r="FJG34" s="105"/>
      <c r="FJH34" s="110"/>
      <c r="FJI34" s="106"/>
      <c r="FJJ34" s="110"/>
      <c r="FJK34" s="105"/>
      <c r="FJL34" s="105"/>
      <c r="FJW34" s="97"/>
      <c r="FKC34" s="100"/>
      <c r="FKG34" s="97"/>
      <c r="FKT34" s="97"/>
      <c r="FLY34" s="108"/>
      <c r="FLZ34" s="109"/>
      <c r="FMA34" s="105"/>
      <c r="FMB34" s="110"/>
      <c r="FMC34" s="106"/>
      <c r="FMD34" s="110"/>
      <c r="FME34" s="105"/>
      <c r="FMF34" s="105"/>
      <c r="FMQ34" s="97"/>
      <c r="FMW34" s="100"/>
      <c r="FNA34" s="97"/>
      <c r="FNN34" s="97"/>
      <c r="FOS34" s="108"/>
      <c r="FOT34" s="109"/>
      <c r="FOU34" s="105"/>
      <c r="FOV34" s="110"/>
      <c r="FOW34" s="106"/>
      <c r="FOX34" s="110"/>
      <c r="FOY34" s="105"/>
      <c r="FOZ34" s="105"/>
      <c r="FPK34" s="97"/>
      <c r="FPQ34" s="100"/>
      <c r="FPU34" s="97"/>
      <c r="FQH34" s="97"/>
      <c r="FRM34" s="108"/>
      <c r="FRN34" s="109"/>
      <c r="FRO34" s="105"/>
      <c r="FRP34" s="110"/>
      <c r="FRQ34" s="106"/>
      <c r="FRR34" s="110"/>
      <c r="FRS34" s="105"/>
      <c r="FRT34" s="105"/>
      <c r="FSE34" s="97"/>
      <c r="FSK34" s="100"/>
      <c r="FSO34" s="97"/>
      <c r="FTB34" s="97"/>
      <c r="FUG34" s="108"/>
      <c r="FUH34" s="109"/>
      <c r="FUI34" s="105"/>
      <c r="FUJ34" s="110"/>
      <c r="FUK34" s="106"/>
      <c r="FUL34" s="110"/>
      <c r="FUM34" s="105"/>
      <c r="FUN34" s="105"/>
      <c r="FUY34" s="97"/>
      <c r="FVE34" s="100"/>
      <c r="FVI34" s="97"/>
      <c r="FVV34" s="97"/>
      <c r="FXA34" s="108"/>
      <c r="FXB34" s="109"/>
      <c r="FXC34" s="105"/>
      <c r="FXD34" s="110"/>
      <c r="FXE34" s="106"/>
      <c r="FXF34" s="110"/>
      <c r="FXG34" s="105"/>
      <c r="FXH34" s="105"/>
      <c r="FXS34" s="97"/>
      <c r="FXY34" s="100"/>
      <c r="FYC34" s="97"/>
      <c r="FYP34" s="97"/>
      <c r="FZU34" s="108"/>
      <c r="FZV34" s="109"/>
      <c r="FZW34" s="105"/>
      <c r="FZX34" s="110"/>
      <c r="FZY34" s="106"/>
      <c r="FZZ34" s="110"/>
      <c r="GAA34" s="105"/>
      <c r="GAB34" s="105"/>
      <c r="GAM34" s="97"/>
      <c r="GAS34" s="100"/>
      <c r="GAW34" s="97"/>
      <c r="GBJ34" s="97"/>
      <c r="GCO34" s="108"/>
      <c r="GCP34" s="109"/>
      <c r="GCQ34" s="105"/>
      <c r="GCR34" s="110"/>
      <c r="GCS34" s="106"/>
      <c r="GCT34" s="110"/>
      <c r="GCU34" s="105"/>
      <c r="GCV34" s="105"/>
      <c r="GDG34" s="97"/>
      <c r="GDM34" s="100"/>
      <c r="GDQ34" s="97"/>
      <c r="GED34" s="97"/>
      <c r="GFI34" s="108"/>
      <c r="GFJ34" s="109"/>
      <c r="GFK34" s="105"/>
      <c r="GFL34" s="110"/>
      <c r="GFM34" s="106"/>
      <c r="GFN34" s="110"/>
      <c r="GFO34" s="105"/>
      <c r="GFP34" s="105"/>
      <c r="GGA34" s="97"/>
      <c r="GGG34" s="100"/>
      <c r="GGK34" s="97"/>
      <c r="GGX34" s="97"/>
      <c r="GIC34" s="108"/>
      <c r="GID34" s="109"/>
      <c r="GIE34" s="105"/>
      <c r="GIF34" s="110"/>
      <c r="GIG34" s="106"/>
      <c r="GIH34" s="110"/>
      <c r="GII34" s="105"/>
      <c r="GIJ34" s="105"/>
      <c r="GIU34" s="97"/>
      <c r="GJA34" s="100"/>
      <c r="GJE34" s="97"/>
      <c r="GJR34" s="97"/>
      <c r="GKW34" s="108"/>
      <c r="GKX34" s="109"/>
      <c r="GKY34" s="105"/>
      <c r="GKZ34" s="110"/>
      <c r="GLA34" s="106"/>
      <c r="GLB34" s="110"/>
      <c r="GLC34" s="105"/>
      <c r="GLD34" s="105"/>
      <c r="GLO34" s="97"/>
      <c r="GLU34" s="100"/>
      <c r="GLY34" s="97"/>
      <c r="GML34" s="97"/>
      <c r="GNQ34" s="108"/>
      <c r="GNR34" s="109"/>
      <c r="GNS34" s="105"/>
      <c r="GNT34" s="110"/>
      <c r="GNU34" s="106"/>
      <c r="GNV34" s="110"/>
      <c r="GNW34" s="105"/>
      <c r="GNX34" s="105"/>
      <c r="GOI34" s="97"/>
      <c r="GOO34" s="100"/>
      <c r="GOS34" s="97"/>
      <c r="GPF34" s="97"/>
      <c r="GQK34" s="108"/>
      <c r="GQL34" s="109"/>
      <c r="GQM34" s="105"/>
      <c r="GQN34" s="110"/>
      <c r="GQO34" s="106"/>
      <c r="GQP34" s="110"/>
      <c r="GQQ34" s="105"/>
      <c r="GQR34" s="105"/>
      <c r="GRC34" s="97"/>
      <c r="GRI34" s="100"/>
      <c r="GRM34" s="97"/>
      <c r="GRZ34" s="97"/>
      <c r="GTE34" s="108"/>
      <c r="GTF34" s="109"/>
      <c r="GTG34" s="105"/>
      <c r="GTH34" s="110"/>
      <c r="GTI34" s="106"/>
      <c r="GTJ34" s="110"/>
      <c r="GTK34" s="105"/>
      <c r="GTL34" s="105"/>
      <c r="GTW34" s="97"/>
      <c r="GUC34" s="100"/>
      <c r="GUG34" s="97"/>
      <c r="GUT34" s="97"/>
      <c r="GVY34" s="108"/>
      <c r="GVZ34" s="109"/>
      <c r="GWA34" s="105"/>
      <c r="GWB34" s="110"/>
      <c r="GWC34" s="106"/>
      <c r="GWD34" s="110"/>
      <c r="GWE34" s="105"/>
      <c r="GWF34" s="105"/>
      <c r="GWQ34" s="97"/>
      <c r="GWW34" s="100"/>
      <c r="GXA34" s="97"/>
      <c r="GXN34" s="97"/>
      <c r="GYS34" s="108"/>
      <c r="GYT34" s="109"/>
      <c r="GYU34" s="105"/>
      <c r="GYV34" s="110"/>
      <c r="GYW34" s="106"/>
      <c r="GYX34" s="110"/>
      <c r="GYY34" s="105"/>
      <c r="GYZ34" s="105"/>
      <c r="GZK34" s="97"/>
      <c r="GZQ34" s="100"/>
      <c r="GZU34" s="97"/>
      <c r="HAH34" s="97"/>
      <c r="HBM34" s="108"/>
      <c r="HBN34" s="109"/>
      <c r="HBO34" s="105"/>
      <c r="HBP34" s="110"/>
      <c r="HBQ34" s="106"/>
      <c r="HBR34" s="110"/>
      <c r="HBS34" s="105"/>
      <c r="HBT34" s="105"/>
      <c r="HCE34" s="97"/>
      <c r="HCK34" s="100"/>
      <c r="HCO34" s="97"/>
      <c r="HDB34" s="97"/>
      <c r="HEG34" s="108"/>
      <c r="HEH34" s="109"/>
      <c r="HEI34" s="105"/>
      <c r="HEJ34" s="110"/>
      <c r="HEK34" s="106"/>
      <c r="HEL34" s="110"/>
      <c r="HEM34" s="105"/>
      <c r="HEN34" s="105"/>
      <c r="HEY34" s="97"/>
      <c r="HFE34" s="100"/>
      <c r="HFI34" s="97"/>
      <c r="HFV34" s="97"/>
      <c r="HHA34" s="108"/>
      <c r="HHB34" s="109"/>
      <c r="HHC34" s="105"/>
      <c r="HHD34" s="110"/>
      <c r="HHE34" s="106"/>
      <c r="HHF34" s="110"/>
      <c r="HHG34" s="105"/>
      <c r="HHH34" s="105"/>
      <c r="HHS34" s="97"/>
      <c r="HHY34" s="100"/>
      <c r="HIC34" s="97"/>
      <c r="HIP34" s="97"/>
      <c r="HJU34" s="108"/>
      <c r="HJV34" s="109"/>
      <c r="HJW34" s="105"/>
      <c r="HJX34" s="110"/>
      <c r="HJY34" s="106"/>
      <c r="HJZ34" s="110"/>
      <c r="HKA34" s="105"/>
      <c r="HKB34" s="105"/>
      <c r="HKM34" s="97"/>
      <c r="HKS34" s="100"/>
      <c r="HKW34" s="97"/>
      <c r="HLJ34" s="97"/>
      <c r="HMO34" s="108"/>
      <c r="HMP34" s="109"/>
      <c r="HMQ34" s="105"/>
      <c r="HMR34" s="110"/>
      <c r="HMS34" s="106"/>
      <c r="HMT34" s="110"/>
      <c r="HMU34" s="105"/>
      <c r="HMV34" s="105"/>
      <c r="HNG34" s="97"/>
      <c r="HNM34" s="100"/>
      <c r="HNQ34" s="97"/>
      <c r="HOD34" s="97"/>
      <c r="HPI34" s="108"/>
      <c r="HPJ34" s="109"/>
      <c r="HPK34" s="105"/>
      <c r="HPL34" s="110"/>
      <c r="HPM34" s="106"/>
      <c r="HPN34" s="110"/>
      <c r="HPO34" s="105"/>
      <c r="HPP34" s="105"/>
      <c r="HQA34" s="97"/>
      <c r="HQG34" s="100"/>
      <c r="HQK34" s="97"/>
      <c r="HQX34" s="97"/>
      <c r="HSC34" s="108"/>
      <c r="HSD34" s="109"/>
      <c r="HSE34" s="105"/>
      <c r="HSF34" s="110"/>
      <c r="HSG34" s="106"/>
      <c r="HSH34" s="110"/>
      <c r="HSI34" s="105"/>
      <c r="HSJ34" s="105"/>
      <c r="HSU34" s="97"/>
      <c r="HTA34" s="100"/>
      <c r="HTE34" s="97"/>
      <c r="HTR34" s="97"/>
      <c r="HUW34" s="108"/>
      <c r="HUX34" s="109"/>
      <c r="HUY34" s="105"/>
      <c r="HUZ34" s="110"/>
      <c r="HVA34" s="106"/>
      <c r="HVB34" s="110"/>
      <c r="HVC34" s="105"/>
      <c r="HVD34" s="105"/>
      <c r="HVO34" s="97"/>
      <c r="HVU34" s="100"/>
      <c r="HVY34" s="97"/>
      <c r="HWL34" s="97"/>
      <c r="HXQ34" s="108"/>
      <c r="HXR34" s="109"/>
      <c r="HXS34" s="105"/>
      <c r="HXT34" s="110"/>
      <c r="HXU34" s="106"/>
      <c r="HXV34" s="110"/>
      <c r="HXW34" s="105"/>
      <c r="HXX34" s="105"/>
      <c r="HYI34" s="97"/>
      <c r="HYO34" s="100"/>
      <c r="HYS34" s="97"/>
      <c r="HZF34" s="97"/>
      <c r="IAK34" s="108"/>
      <c r="IAL34" s="109"/>
      <c r="IAM34" s="105"/>
      <c r="IAN34" s="110"/>
      <c r="IAO34" s="106"/>
      <c r="IAP34" s="110"/>
      <c r="IAQ34" s="105"/>
      <c r="IAR34" s="105"/>
      <c r="IBC34" s="97"/>
      <c r="IBI34" s="100"/>
      <c r="IBM34" s="97"/>
      <c r="IBZ34" s="97"/>
      <c r="IDE34" s="108"/>
      <c r="IDF34" s="109"/>
      <c r="IDG34" s="105"/>
      <c r="IDH34" s="110"/>
      <c r="IDI34" s="106"/>
      <c r="IDJ34" s="110"/>
      <c r="IDK34" s="105"/>
      <c r="IDL34" s="105"/>
      <c r="IDW34" s="97"/>
      <c r="IEC34" s="100"/>
      <c r="IEG34" s="97"/>
      <c r="IET34" s="97"/>
      <c r="IFY34" s="108"/>
      <c r="IFZ34" s="109"/>
      <c r="IGA34" s="105"/>
      <c r="IGB34" s="110"/>
      <c r="IGC34" s="106"/>
      <c r="IGD34" s="110"/>
      <c r="IGE34" s="105"/>
      <c r="IGF34" s="105"/>
      <c r="IGQ34" s="97"/>
      <c r="IGW34" s="100"/>
      <c r="IHA34" s="97"/>
      <c r="IHN34" s="97"/>
      <c r="IIS34" s="108"/>
      <c r="IIT34" s="109"/>
      <c r="IIU34" s="105"/>
      <c r="IIV34" s="110"/>
      <c r="IIW34" s="106"/>
      <c r="IIX34" s="110"/>
      <c r="IIY34" s="105"/>
      <c r="IIZ34" s="105"/>
      <c r="IJK34" s="97"/>
      <c r="IJQ34" s="100"/>
      <c r="IJU34" s="97"/>
      <c r="IKH34" s="97"/>
      <c r="ILM34" s="108"/>
      <c r="ILN34" s="109"/>
      <c r="ILO34" s="105"/>
      <c r="ILP34" s="110"/>
      <c r="ILQ34" s="106"/>
      <c r="ILR34" s="110"/>
      <c r="ILS34" s="105"/>
      <c r="ILT34" s="105"/>
      <c r="IME34" s="97"/>
      <c r="IMK34" s="100"/>
      <c r="IMO34" s="97"/>
      <c r="INB34" s="97"/>
      <c r="IOG34" s="108"/>
      <c r="IOH34" s="109"/>
      <c r="IOI34" s="105"/>
      <c r="IOJ34" s="110"/>
      <c r="IOK34" s="106"/>
      <c r="IOL34" s="110"/>
      <c r="IOM34" s="105"/>
      <c r="ION34" s="105"/>
      <c r="IOY34" s="97"/>
      <c r="IPE34" s="100"/>
      <c r="IPI34" s="97"/>
      <c r="IPV34" s="97"/>
      <c r="IRA34" s="108"/>
      <c r="IRB34" s="109"/>
      <c r="IRC34" s="105"/>
      <c r="IRD34" s="110"/>
      <c r="IRE34" s="106"/>
      <c r="IRF34" s="110"/>
      <c r="IRG34" s="105"/>
      <c r="IRH34" s="105"/>
      <c r="IRS34" s="97"/>
      <c r="IRY34" s="100"/>
      <c r="ISC34" s="97"/>
      <c r="ISP34" s="97"/>
      <c r="ITU34" s="108"/>
      <c r="ITV34" s="109"/>
      <c r="ITW34" s="105"/>
      <c r="ITX34" s="110"/>
      <c r="ITY34" s="106"/>
      <c r="ITZ34" s="110"/>
      <c r="IUA34" s="105"/>
      <c r="IUB34" s="105"/>
      <c r="IUM34" s="97"/>
      <c r="IUS34" s="100"/>
      <c r="IUW34" s="97"/>
      <c r="IVJ34" s="97"/>
      <c r="IWO34" s="108"/>
      <c r="IWP34" s="109"/>
      <c r="IWQ34" s="105"/>
      <c r="IWR34" s="110"/>
      <c r="IWS34" s="106"/>
      <c r="IWT34" s="110"/>
      <c r="IWU34" s="105"/>
      <c r="IWV34" s="105"/>
      <c r="IXG34" s="97"/>
      <c r="IXM34" s="100"/>
      <c r="IXQ34" s="97"/>
      <c r="IYD34" s="97"/>
      <c r="IZI34" s="108"/>
      <c r="IZJ34" s="109"/>
      <c r="IZK34" s="105"/>
      <c r="IZL34" s="110"/>
      <c r="IZM34" s="106"/>
      <c r="IZN34" s="110"/>
      <c r="IZO34" s="105"/>
      <c r="IZP34" s="105"/>
      <c r="JAA34" s="97"/>
      <c r="JAG34" s="100"/>
      <c r="JAK34" s="97"/>
      <c r="JAX34" s="97"/>
      <c r="JCC34" s="108"/>
      <c r="JCD34" s="109"/>
      <c r="JCE34" s="105"/>
      <c r="JCF34" s="110"/>
      <c r="JCG34" s="106"/>
      <c r="JCH34" s="110"/>
      <c r="JCI34" s="105"/>
      <c r="JCJ34" s="105"/>
      <c r="JCU34" s="97"/>
      <c r="JDA34" s="100"/>
      <c r="JDE34" s="97"/>
      <c r="JDR34" s="97"/>
      <c r="JEW34" s="108"/>
      <c r="JEX34" s="109"/>
      <c r="JEY34" s="105"/>
      <c r="JEZ34" s="110"/>
      <c r="JFA34" s="106"/>
      <c r="JFB34" s="110"/>
      <c r="JFC34" s="105"/>
      <c r="JFD34" s="105"/>
      <c r="JFO34" s="97"/>
      <c r="JFU34" s="100"/>
      <c r="JFY34" s="97"/>
      <c r="JGL34" s="97"/>
      <c r="JHQ34" s="108"/>
      <c r="JHR34" s="109"/>
      <c r="JHS34" s="105"/>
      <c r="JHT34" s="110"/>
      <c r="JHU34" s="106"/>
      <c r="JHV34" s="110"/>
      <c r="JHW34" s="105"/>
      <c r="JHX34" s="105"/>
      <c r="JII34" s="97"/>
      <c r="JIO34" s="100"/>
      <c r="JIS34" s="97"/>
      <c r="JJF34" s="97"/>
      <c r="JKK34" s="108"/>
      <c r="JKL34" s="109"/>
      <c r="JKM34" s="105"/>
      <c r="JKN34" s="110"/>
      <c r="JKO34" s="106"/>
      <c r="JKP34" s="110"/>
      <c r="JKQ34" s="105"/>
      <c r="JKR34" s="105"/>
      <c r="JLC34" s="97"/>
      <c r="JLI34" s="100"/>
      <c r="JLM34" s="97"/>
      <c r="JLZ34" s="97"/>
      <c r="JNE34" s="108"/>
      <c r="JNF34" s="109"/>
      <c r="JNG34" s="105"/>
      <c r="JNH34" s="110"/>
      <c r="JNI34" s="106"/>
      <c r="JNJ34" s="110"/>
      <c r="JNK34" s="105"/>
      <c r="JNL34" s="105"/>
      <c r="JNW34" s="97"/>
      <c r="JOC34" s="100"/>
      <c r="JOG34" s="97"/>
      <c r="JOT34" s="97"/>
      <c r="JPY34" s="108"/>
      <c r="JPZ34" s="109"/>
      <c r="JQA34" s="105"/>
      <c r="JQB34" s="110"/>
      <c r="JQC34" s="106"/>
      <c r="JQD34" s="110"/>
      <c r="JQE34" s="105"/>
      <c r="JQF34" s="105"/>
      <c r="JQQ34" s="97"/>
      <c r="JQW34" s="100"/>
      <c r="JRA34" s="97"/>
      <c r="JRN34" s="97"/>
      <c r="JSS34" s="108"/>
      <c r="JST34" s="109" t="str">
        <f t="shared" si="112"/>
        <v>Colombia</v>
      </c>
      <c r="JSU34" s="105"/>
      <c r="JSV34" s="110">
        <f>'All Players'!J30</f>
        <v>0</v>
      </c>
      <c r="JSW34" s="106" t="s">
        <v>2</v>
      </c>
      <c r="JSX34" s="110">
        <f>'All Players'!L30</f>
        <v>0</v>
      </c>
      <c r="JSY34" s="105"/>
      <c r="JSZ34" s="109" t="str">
        <f t="shared" si="113"/>
        <v>Nigeria</v>
      </c>
      <c r="JTK34" s="97"/>
      <c r="JTQ34" s="100"/>
      <c r="JTU34" s="97"/>
      <c r="JUH34" s="97"/>
    </row>
    <row r="35" spans="1:1016 1027:2045 2058:3066 3097:4074 4105:5120 5131:6139 6145:7157 7170:7314" x14ac:dyDescent="0.2">
      <c r="A35" s="108"/>
      <c r="B35" s="109" t="str">
        <f>'All Players'!H31</f>
        <v>Japan</v>
      </c>
      <c r="C35" s="105"/>
      <c r="D35" s="110" t="str">
        <f>IF('All Players'!W31&lt;&gt;"",'All Players'!W31,"")</f>
        <v/>
      </c>
      <c r="E35" s="106" t="s">
        <v>2</v>
      </c>
      <c r="F35" s="110" t="str">
        <f>IF('All Players'!Y31&lt;&gt;"",'All Players'!Y31,"")</f>
        <v/>
      </c>
      <c r="G35" s="105"/>
      <c r="H35" s="105" t="str">
        <f>'All Players'!N31</f>
        <v>Sweden</v>
      </c>
      <c r="S35" s="97"/>
      <c r="Y35" s="100"/>
      <c r="AC35" s="97"/>
      <c r="AP35" s="97"/>
      <c r="BU35" s="108"/>
      <c r="BV35" s="109"/>
      <c r="BW35" s="105"/>
      <c r="BX35" s="110"/>
      <c r="BY35" s="106"/>
      <c r="BZ35" s="110"/>
      <c r="CA35" s="105"/>
      <c r="CB35" s="105"/>
      <c r="CM35" s="97"/>
      <c r="CS35" s="100"/>
      <c r="CW35" s="97"/>
      <c r="DJ35" s="97"/>
      <c r="EO35" s="108"/>
      <c r="EP35" s="109"/>
      <c r="EQ35" s="105"/>
      <c r="ER35" s="110"/>
      <c r="ES35" s="106"/>
      <c r="ET35" s="110"/>
      <c r="EU35" s="105"/>
      <c r="EV35" s="105"/>
      <c r="FG35" s="97"/>
      <c r="FM35" s="100"/>
      <c r="FQ35" s="97"/>
      <c r="GD35" s="97"/>
      <c r="HI35" s="108"/>
      <c r="HJ35" s="109"/>
      <c r="HK35" s="105"/>
      <c r="HL35" s="110"/>
      <c r="HM35" s="106"/>
      <c r="HN35" s="110"/>
      <c r="HO35" s="105"/>
      <c r="HP35" s="105"/>
      <c r="IA35" s="97"/>
      <c r="IG35" s="100"/>
      <c r="IK35" s="97"/>
      <c r="IX35" s="97"/>
      <c r="KC35" s="108"/>
      <c r="KD35" s="109"/>
      <c r="KE35" s="105"/>
      <c r="KF35" s="110"/>
      <c r="KG35" s="106"/>
      <c r="KH35" s="110"/>
      <c r="KI35" s="105"/>
      <c r="KJ35" s="105"/>
      <c r="KU35" s="97"/>
      <c r="LA35" s="100"/>
      <c r="LE35" s="97"/>
      <c r="LR35" s="97"/>
      <c r="MW35" s="108"/>
      <c r="MX35" s="109"/>
      <c r="MY35" s="105"/>
      <c r="MZ35" s="110"/>
      <c r="NA35" s="106"/>
      <c r="NB35" s="110"/>
      <c r="NC35" s="105"/>
      <c r="ND35" s="105"/>
      <c r="NO35" s="97"/>
      <c r="NU35" s="100"/>
      <c r="NY35" s="97"/>
      <c r="OL35" s="97"/>
      <c r="PQ35" s="108"/>
      <c r="PR35" s="109"/>
      <c r="PS35" s="105"/>
      <c r="PT35" s="110"/>
      <c r="PU35" s="106"/>
      <c r="PV35" s="110"/>
      <c r="PW35" s="105"/>
      <c r="PX35" s="105"/>
      <c r="QI35" s="97"/>
      <c r="QO35" s="100"/>
      <c r="QS35" s="97"/>
      <c r="RF35" s="97"/>
      <c r="SK35" s="108"/>
      <c r="SL35" s="109"/>
      <c r="SM35" s="105"/>
      <c r="SN35" s="110"/>
      <c r="SO35" s="106"/>
      <c r="SP35" s="110"/>
      <c r="SQ35" s="105"/>
      <c r="SR35" s="105"/>
      <c r="TC35" s="97"/>
      <c r="TI35" s="100"/>
      <c r="TM35" s="97"/>
      <c r="TZ35" s="97"/>
      <c r="VE35" s="108"/>
      <c r="VF35" s="109"/>
      <c r="VG35" s="105"/>
      <c r="VH35" s="110"/>
      <c r="VI35" s="106"/>
      <c r="VJ35" s="110"/>
      <c r="VK35" s="105"/>
      <c r="VL35" s="105"/>
      <c r="VW35" s="97"/>
      <c r="WC35" s="100"/>
      <c r="WG35" s="97"/>
      <c r="WT35" s="97"/>
      <c r="XY35" s="108"/>
      <c r="XZ35" s="109"/>
      <c r="YA35" s="105"/>
      <c r="YB35" s="110"/>
      <c r="YC35" s="106"/>
      <c r="YD35" s="110"/>
      <c r="YE35" s="105"/>
      <c r="YF35" s="105"/>
      <c r="YQ35" s="97"/>
      <c r="YW35" s="100"/>
      <c r="ZA35" s="97"/>
      <c r="ZN35" s="97"/>
      <c r="AAS35" s="108"/>
      <c r="AAT35" s="109"/>
      <c r="AAU35" s="105"/>
      <c r="AAV35" s="110"/>
      <c r="AAW35" s="106"/>
      <c r="AAX35" s="110"/>
      <c r="AAY35" s="105"/>
      <c r="AAZ35" s="105"/>
      <c r="ABK35" s="97"/>
      <c r="ABQ35" s="100"/>
      <c r="ABU35" s="97"/>
      <c r="ACH35" s="97"/>
      <c r="ADM35" s="108"/>
      <c r="ADN35" s="109"/>
      <c r="ADO35" s="105"/>
      <c r="ADP35" s="110"/>
      <c r="ADQ35" s="106"/>
      <c r="ADR35" s="110"/>
      <c r="ADS35" s="105"/>
      <c r="ADT35" s="105"/>
      <c r="AEE35" s="97"/>
      <c r="AEK35" s="100"/>
      <c r="AEO35" s="97"/>
      <c r="AFB35" s="97"/>
      <c r="AGG35" s="108"/>
      <c r="AGH35" s="109"/>
      <c r="AGI35" s="105"/>
      <c r="AGJ35" s="110"/>
      <c r="AGK35" s="106"/>
      <c r="AGL35" s="110"/>
      <c r="AGM35" s="105"/>
      <c r="AGN35" s="105"/>
      <c r="AGY35" s="97"/>
      <c r="AHE35" s="100"/>
      <c r="AHI35" s="97"/>
      <c r="AHV35" s="97"/>
      <c r="AJA35" s="108"/>
      <c r="AJB35" s="109"/>
      <c r="AJC35" s="105"/>
      <c r="AJD35" s="110"/>
      <c r="AJE35" s="106"/>
      <c r="AJF35" s="110"/>
      <c r="AJG35" s="105"/>
      <c r="AJH35" s="105"/>
      <c r="AJS35" s="97"/>
      <c r="AJY35" s="100"/>
      <c r="AKC35" s="97"/>
      <c r="AKP35" s="97"/>
      <c r="ALU35" s="108"/>
      <c r="ALV35" s="109"/>
      <c r="ALW35" s="105"/>
      <c r="ALX35" s="110"/>
      <c r="ALY35" s="106"/>
      <c r="ALZ35" s="110"/>
      <c r="AMA35" s="105"/>
      <c r="AMB35" s="105"/>
      <c r="AMM35" s="97"/>
      <c r="AMS35" s="100"/>
      <c r="AMW35" s="97"/>
      <c r="ANJ35" s="97"/>
      <c r="AOO35" s="108"/>
      <c r="AOP35" s="109"/>
      <c r="AOQ35" s="105"/>
      <c r="AOR35" s="110"/>
      <c r="AOS35" s="106"/>
      <c r="AOT35" s="110"/>
      <c r="AOU35" s="105"/>
      <c r="AOV35" s="105"/>
      <c r="APG35" s="97"/>
      <c r="APM35" s="100"/>
      <c r="APQ35" s="97"/>
      <c r="AQD35" s="97"/>
      <c r="ARI35" s="108"/>
      <c r="ARJ35" s="109"/>
      <c r="ARK35" s="105"/>
      <c r="ARL35" s="110"/>
      <c r="ARM35" s="106"/>
      <c r="ARN35" s="110"/>
      <c r="ARO35" s="105"/>
      <c r="ARP35" s="105"/>
      <c r="ASA35" s="97"/>
      <c r="ASG35" s="100"/>
      <c r="ASK35" s="97"/>
      <c r="ASX35" s="97"/>
      <c r="AUC35" s="108"/>
      <c r="AUD35" s="109"/>
      <c r="AUE35" s="105"/>
      <c r="AUF35" s="110"/>
      <c r="AUG35" s="106"/>
      <c r="AUH35" s="110"/>
      <c r="AUI35" s="105"/>
      <c r="AUJ35" s="105"/>
      <c r="AUU35" s="97"/>
      <c r="AVA35" s="100"/>
      <c r="AVE35" s="97"/>
      <c r="AVR35" s="97"/>
      <c r="AWW35" s="108"/>
      <c r="AWX35" s="109"/>
      <c r="AWY35" s="105"/>
      <c r="AWZ35" s="110"/>
      <c r="AXA35" s="106"/>
      <c r="AXB35" s="110"/>
      <c r="AXC35" s="105"/>
      <c r="AXD35" s="105"/>
      <c r="AXO35" s="97"/>
      <c r="AXU35" s="100"/>
      <c r="AXY35" s="97"/>
      <c r="AYL35" s="97"/>
      <c r="AZQ35" s="108"/>
      <c r="AZR35" s="109"/>
      <c r="AZS35" s="105"/>
      <c r="AZT35" s="110"/>
      <c r="AZU35" s="106"/>
      <c r="AZV35" s="110"/>
      <c r="AZW35" s="105"/>
      <c r="AZX35" s="105"/>
      <c r="BAI35" s="97"/>
      <c r="BAO35" s="100"/>
      <c r="BAS35" s="97"/>
      <c r="BBF35" s="97"/>
      <c r="BCK35" s="108"/>
      <c r="BCL35" s="109"/>
      <c r="BCM35" s="105"/>
      <c r="BCN35" s="110"/>
      <c r="BCO35" s="106"/>
      <c r="BCP35" s="110"/>
      <c r="BCQ35" s="105"/>
      <c r="BCR35" s="105"/>
      <c r="BDC35" s="97"/>
      <c r="BDI35" s="100"/>
      <c r="BDM35" s="97"/>
      <c r="BDZ35" s="97"/>
      <c r="BFE35" s="108"/>
      <c r="BFF35" s="109"/>
      <c r="BFG35" s="105"/>
      <c r="BFH35" s="110"/>
      <c r="BFI35" s="106"/>
      <c r="BFJ35" s="110"/>
      <c r="BFK35" s="105"/>
      <c r="BFL35" s="105"/>
      <c r="BFW35" s="97"/>
      <c r="BGC35" s="100"/>
      <c r="BGG35" s="97"/>
      <c r="BGT35" s="97"/>
      <c r="BHY35" s="108"/>
      <c r="BHZ35" s="109"/>
      <c r="BIA35" s="105"/>
      <c r="BIB35" s="110"/>
      <c r="BIC35" s="106"/>
      <c r="BID35" s="110"/>
      <c r="BIE35" s="105"/>
      <c r="BIF35" s="105"/>
      <c r="BIQ35" s="97"/>
      <c r="BIW35" s="100"/>
      <c r="BJA35" s="97"/>
      <c r="BJN35" s="97"/>
      <c r="BKS35" s="108"/>
      <c r="BKT35" s="109"/>
      <c r="BKU35" s="105"/>
      <c r="BKV35" s="110"/>
      <c r="BKW35" s="106"/>
      <c r="BKX35" s="110"/>
      <c r="BKY35" s="105"/>
      <c r="BKZ35" s="105"/>
      <c r="BLK35" s="97"/>
      <c r="BLQ35" s="100"/>
      <c r="BLU35" s="97"/>
      <c r="BMH35" s="97"/>
      <c r="BNM35" s="108"/>
      <c r="BNN35" s="109"/>
      <c r="BNO35" s="105"/>
      <c r="BNP35" s="110"/>
      <c r="BNQ35" s="106"/>
      <c r="BNR35" s="110"/>
      <c r="BNS35" s="105"/>
      <c r="BNT35" s="105"/>
      <c r="BOE35" s="97"/>
      <c r="BOK35" s="100"/>
      <c r="BOO35" s="97"/>
      <c r="BPB35" s="97"/>
      <c r="BQG35" s="108"/>
      <c r="BQH35" s="109"/>
      <c r="BQI35" s="105"/>
      <c r="BQJ35" s="110"/>
      <c r="BQK35" s="106"/>
      <c r="BQL35" s="110"/>
      <c r="BQM35" s="105"/>
      <c r="BQN35" s="105"/>
      <c r="BQY35" s="97"/>
      <c r="BRE35" s="100"/>
      <c r="BRI35" s="97"/>
      <c r="BRV35" s="97"/>
      <c r="BTA35" s="108"/>
      <c r="BTB35" s="109"/>
      <c r="BTC35" s="105"/>
      <c r="BTD35" s="110"/>
      <c r="BTE35" s="106"/>
      <c r="BTF35" s="110"/>
      <c r="BTG35" s="105"/>
      <c r="BTH35" s="105"/>
      <c r="BTS35" s="97"/>
      <c r="BTY35" s="100"/>
      <c r="BUC35" s="97"/>
      <c r="BUP35" s="97"/>
      <c r="BVU35" s="108"/>
      <c r="BVV35" s="109"/>
      <c r="BVW35" s="105"/>
      <c r="BVX35" s="110"/>
      <c r="BVY35" s="106"/>
      <c r="BVZ35" s="110"/>
      <c r="BWA35" s="105"/>
      <c r="BWB35" s="105"/>
      <c r="BWM35" s="97"/>
      <c r="BWS35" s="100"/>
      <c r="BWW35" s="97"/>
      <c r="BXJ35" s="97"/>
      <c r="BYO35" s="108"/>
      <c r="BYP35" s="109"/>
      <c r="BYQ35" s="105"/>
      <c r="BYR35" s="110"/>
      <c r="BYS35" s="106"/>
      <c r="BYT35" s="110"/>
      <c r="BYU35" s="105"/>
      <c r="BYV35" s="105"/>
      <c r="BZG35" s="97"/>
      <c r="BZM35" s="100"/>
      <c r="BZQ35" s="97"/>
      <c r="CAD35" s="97"/>
      <c r="CBI35" s="108"/>
      <c r="CBJ35" s="109"/>
      <c r="CBK35" s="105"/>
      <c r="CBL35" s="110"/>
      <c r="CBM35" s="106"/>
      <c r="CBN35" s="110"/>
      <c r="CBO35" s="105"/>
      <c r="CBP35" s="105"/>
      <c r="CCA35" s="97"/>
      <c r="CCG35" s="100"/>
      <c r="CCK35" s="97"/>
      <c r="CCX35" s="97"/>
      <c r="CEC35" s="108"/>
      <c r="CED35" s="109"/>
      <c r="CEE35" s="105"/>
      <c r="CEF35" s="110"/>
      <c r="CEG35" s="106"/>
      <c r="CEH35" s="110"/>
      <c r="CEI35" s="105"/>
      <c r="CEJ35" s="105"/>
      <c r="CEU35" s="97"/>
      <c r="CFA35" s="100"/>
      <c r="CFE35" s="97"/>
      <c r="CFR35" s="97"/>
      <c r="CGW35" s="108"/>
      <c r="CGX35" s="109"/>
      <c r="CGY35" s="105"/>
      <c r="CGZ35" s="110"/>
      <c r="CHA35" s="106"/>
      <c r="CHB35" s="110"/>
      <c r="CHC35" s="105"/>
      <c r="CHD35" s="105"/>
      <c r="CHO35" s="97"/>
      <c r="CHU35" s="100"/>
      <c r="CHY35" s="97"/>
      <c r="CIL35" s="97"/>
      <c r="CJQ35" s="108"/>
      <c r="CJR35" s="109"/>
      <c r="CJS35" s="105"/>
      <c r="CJT35" s="110"/>
      <c r="CJU35" s="106"/>
      <c r="CJV35" s="110"/>
      <c r="CJW35" s="105"/>
      <c r="CJX35" s="105"/>
      <c r="CKI35" s="97"/>
      <c r="CKO35" s="100"/>
      <c r="CKS35" s="97"/>
      <c r="CLF35" s="97"/>
      <c r="CMK35" s="108"/>
      <c r="CML35" s="109"/>
      <c r="CMM35" s="105"/>
      <c r="CMN35" s="110"/>
      <c r="CMO35" s="106"/>
      <c r="CMP35" s="110"/>
      <c r="CMQ35" s="105"/>
      <c r="CMR35" s="105"/>
      <c r="CNC35" s="97"/>
      <c r="CNI35" s="100"/>
      <c r="CNM35" s="97"/>
      <c r="CNZ35" s="97"/>
      <c r="CPE35" s="108"/>
      <c r="CPF35" s="109"/>
      <c r="CPG35" s="105"/>
      <c r="CPH35" s="110"/>
      <c r="CPI35" s="106"/>
      <c r="CPJ35" s="110"/>
      <c r="CPK35" s="105"/>
      <c r="CPL35" s="105"/>
      <c r="CPW35" s="97"/>
      <c r="CQC35" s="100"/>
      <c r="CQG35" s="97"/>
      <c r="CQT35" s="97"/>
      <c r="CRY35" s="108"/>
      <c r="CRZ35" s="109"/>
      <c r="CSA35" s="105"/>
      <c r="CSB35" s="110"/>
      <c r="CSC35" s="106"/>
      <c r="CSD35" s="110"/>
      <c r="CSE35" s="105"/>
      <c r="CSF35" s="105"/>
      <c r="CSQ35" s="97"/>
      <c r="CSW35" s="100"/>
      <c r="CTA35" s="97"/>
      <c r="CTN35" s="97"/>
      <c r="CUS35" s="108"/>
      <c r="CUT35" s="109"/>
      <c r="CUU35" s="105"/>
      <c r="CUV35" s="110"/>
      <c r="CUW35" s="106"/>
      <c r="CUX35" s="110"/>
      <c r="CUY35" s="105"/>
      <c r="CUZ35" s="105"/>
      <c r="CVK35" s="97"/>
      <c r="CVQ35" s="100"/>
      <c r="CVU35" s="97"/>
      <c r="CWH35" s="97"/>
      <c r="CXM35" s="108"/>
      <c r="CXN35" s="109"/>
      <c r="CXO35" s="105"/>
      <c r="CXP35" s="110"/>
      <c r="CXQ35" s="106"/>
      <c r="CXR35" s="110"/>
      <c r="CXS35" s="105"/>
      <c r="CXT35" s="105"/>
      <c r="CYE35" s="97"/>
      <c r="CYK35" s="100"/>
      <c r="CYO35" s="97"/>
      <c r="CZB35" s="97"/>
      <c r="DAG35" s="108"/>
      <c r="DAH35" s="109"/>
      <c r="DAI35" s="105"/>
      <c r="DAJ35" s="110"/>
      <c r="DAK35" s="106"/>
      <c r="DAL35" s="110"/>
      <c r="DAM35" s="105"/>
      <c r="DAN35" s="105"/>
      <c r="DAY35" s="97"/>
      <c r="DBE35" s="100"/>
      <c r="DBI35" s="97"/>
      <c r="DBV35" s="97"/>
      <c r="DDA35" s="108"/>
      <c r="DDB35" s="109"/>
      <c r="DDC35" s="105"/>
      <c r="DDD35" s="110"/>
      <c r="DDE35" s="106"/>
      <c r="DDF35" s="110"/>
      <c r="DDG35" s="105"/>
      <c r="DDH35" s="105"/>
      <c r="DDS35" s="97"/>
      <c r="DDY35" s="100"/>
      <c r="DEC35" s="97"/>
      <c r="DEP35" s="97"/>
      <c r="DFU35" s="108"/>
      <c r="DFV35" s="109"/>
      <c r="DFW35" s="105"/>
      <c r="DFX35" s="110"/>
      <c r="DFY35" s="106"/>
      <c r="DFZ35" s="110"/>
      <c r="DGA35" s="105"/>
      <c r="DGB35" s="105"/>
      <c r="DGM35" s="97"/>
      <c r="DGS35" s="100"/>
      <c r="DGW35" s="97"/>
      <c r="DHJ35" s="97"/>
      <c r="DIO35" s="108"/>
      <c r="DIP35" s="109"/>
      <c r="DIQ35" s="105"/>
      <c r="DIR35" s="110"/>
      <c r="DIS35" s="106"/>
      <c r="DIT35" s="110"/>
      <c r="DIU35" s="105"/>
      <c r="DIV35" s="105"/>
      <c r="DJG35" s="97"/>
      <c r="DJM35" s="100"/>
      <c r="DJQ35" s="97"/>
      <c r="DKD35" s="97"/>
      <c r="DLI35" s="108"/>
      <c r="DLJ35" s="109"/>
      <c r="DLK35" s="105"/>
      <c r="DLL35" s="110"/>
      <c r="DLM35" s="106"/>
      <c r="DLN35" s="110"/>
      <c r="DLO35" s="105"/>
      <c r="DLP35" s="105"/>
      <c r="DMA35" s="97"/>
      <c r="DMG35" s="100"/>
      <c r="DMK35" s="97"/>
      <c r="DMX35" s="97"/>
      <c r="DOC35" s="108"/>
      <c r="DOD35" s="109"/>
      <c r="DOE35" s="105"/>
      <c r="DOF35" s="110"/>
      <c r="DOG35" s="106"/>
      <c r="DOH35" s="110"/>
      <c r="DOI35" s="105"/>
      <c r="DOJ35" s="105"/>
      <c r="DOU35" s="97"/>
      <c r="DPA35" s="100"/>
      <c r="DPE35" s="97"/>
      <c r="DPR35" s="97"/>
      <c r="DQW35" s="108"/>
      <c r="DQX35" s="109"/>
      <c r="DQY35" s="105"/>
      <c r="DQZ35" s="110"/>
      <c r="DRA35" s="106"/>
      <c r="DRB35" s="110"/>
      <c r="DRC35" s="105"/>
      <c r="DRD35" s="105"/>
      <c r="DRO35" s="97"/>
      <c r="DRU35" s="100"/>
      <c r="DRY35" s="97"/>
      <c r="DSL35" s="97"/>
      <c r="DTQ35" s="108"/>
      <c r="DTR35" s="109"/>
      <c r="DTS35" s="105"/>
      <c r="DTT35" s="110"/>
      <c r="DTU35" s="106"/>
      <c r="DTV35" s="110"/>
      <c r="DTW35" s="105"/>
      <c r="DTX35" s="105"/>
      <c r="DUI35" s="97"/>
      <c r="DUO35" s="100"/>
      <c r="DUS35" s="97"/>
      <c r="DVF35" s="97"/>
      <c r="DWK35" s="108"/>
      <c r="DWL35" s="109"/>
      <c r="DWM35" s="105"/>
      <c r="DWN35" s="110"/>
      <c r="DWO35" s="106"/>
      <c r="DWP35" s="110"/>
      <c r="DWQ35" s="105"/>
      <c r="DWR35" s="105"/>
      <c r="DXC35" s="97"/>
      <c r="DXI35" s="100"/>
      <c r="DXM35" s="97"/>
      <c r="DXZ35" s="97"/>
      <c r="DZE35" s="108"/>
      <c r="DZF35" s="109"/>
      <c r="DZG35" s="105"/>
      <c r="DZH35" s="110"/>
      <c r="DZI35" s="106"/>
      <c r="DZJ35" s="110"/>
      <c r="DZK35" s="105"/>
      <c r="DZL35" s="105"/>
      <c r="DZW35" s="97"/>
      <c r="EAC35" s="100"/>
      <c r="EAG35" s="97"/>
      <c r="EAT35" s="97"/>
      <c r="EBY35" s="108"/>
      <c r="EBZ35" s="109"/>
      <c r="ECA35" s="105"/>
      <c r="ECB35" s="110"/>
      <c r="ECC35" s="106"/>
      <c r="ECD35" s="110"/>
      <c r="ECE35" s="105"/>
      <c r="ECF35" s="105"/>
      <c r="ECQ35" s="97"/>
      <c r="ECW35" s="100"/>
      <c r="EDA35" s="97"/>
      <c r="EDN35" s="97"/>
      <c r="EES35" s="108"/>
      <c r="EET35" s="109"/>
      <c r="EEU35" s="105"/>
      <c r="EEV35" s="110"/>
      <c r="EEW35" s="106"/>
      <c r="EEX35" s="110"/>
      <c r="EEY35" s="105"/>
      <c r="EEZ35" s="105"/>
      <c r="EFK35" s="97"/>
      <c r="EFQ35" s="100"/>
      <c r="EFU35" s="97"/>
      <c r="EGH35" s="97"/>
      <c r="EHM35" s="108"/>
      <c r="EHN35" s="109"/>
      <c r="EHO35" s="105"/>
      <c r="EHP35" s="110"/>
      <c r="EHQ35" s="106"/>
      <c r="EHR35" s="110"/>
      <c r="EHS35" s="105"/>
      <c r="EHT35" s="105"/>
      <c r="EIE35" s="97"/>
      <c r="EIK35" s="100"/>
      <c r="EIO35" s="97"/>
      <c r="EJB35" s="97"/>
      <c r="EKG35" s="108"/>
      <c r="EKH35" s="109"/>
      <c r="EKI35" s="105"/>
      <c r="EKJ35" s="110"/>
      <c r="EKK35" s="106"/>
      <c r="EKL35" s="110"/>
      <c r="EKM35" s="105"/>
      <c r="EKN35" s="105"/>
      <c r="EKY35" s="97"/>
      <c r="ELE35" s="100"/>
      <c r="ELI35" s="97"/>
      <c r="ELV35" s="97"/>
      <c r="ENA35" s="108"/>
      <c r="ENB35" s="109"/>
      <c r="ENC35" s="105"/>
      <c r="END35" s="110"/>
      <c r="ENE35" s="106"/>
      <c r="ENF35" s="110"/>
      <c r="ENG35" s="105"/>
      <c r="ENH35" s="105"/>
      <c r="ENS35" s="97"/>
      <c r="ENY35" s="100"/>
      <c r="EOC35" s="97"/>
      <c r="EOP35" s="97"/>
      <c r="EPU35" s="108"/>
      <c r="EPV35" s="109"/>
      <c r="EPW35" s="105"/>
      <c r="EPX35" s="110"/>
      <c r="EPY35" s="106"/>
      <c r="EPZ35" s="110"/>
      <c r="EQA35" s="105"/>
      <c r="EQB35" s="105"/>
      <c r="EQM35" s="97"/>
      <c r="EQS35" s="100"/>
      <c r="EQW35" s="97"/>
      <c r="ERJ35" s="97"/>
      <c r="ESO35" s="108"/>
      <c r="ESP35" s="109"/>
      <c r="ESQ35" s="105"/>
      <c r="ESR35" s="110"/>
      <c r="ESS35" s="106"/>
      <c r="EST35" s="110"/>
      <c r="ESU35" s="105"/>
      <c r="ESV35" s="105"/>
      <c r="ETG35" s="97"/>
      <c r="ETM35" s="100"/>
      <c r="ETQ35" s="97"/>
      <c r="EUD35" s="97"/>
      <c r="EVI35" s="108"/>
      <c r="EVJ35" s="109"/>
      <c r="EVK35" s="105"/>
      <c r="EVL35" s="110"/>
      <c r="EVM35" s="106"/>
      <c r="EVN35" s="110"/>
      <c r="EVO35" s="105"/>
      <c r="EVP35" s="105"/>
      <c r="EWA35" s="97"/>
      <c r="EWG35" s="100"/>
      <c r="EWK35" s="97"/>
      <c r="EWX35" s="97"/>
      <c r="EYC35" s="108"/>
      <c r="EYD35" s="109"/>
      <c r="EYE35" s="105"/>
      <c r="EYF35" s="110"/>
      <c r="EYG35" s="106"/>
      <c r="EYH35" s="110"/>
      <c r="EYI35" s="105"/>
      <c r="EYJ35" s="105"/>
      <c r="EYU35" s="97"/>
      <c r="EZA35" s="100"/>
      <c r="EZE35" s="97"/>
      <c r="EZR35" s="97"/>
      <c r="FAW35" s="108"/>
      <c r="FAX35" s="109"/>
      <c r="FAY35" s="105"/>
      <c r="FAZ35" s="110"/>
      <c r="FBA35" s="106"/>
      <c r="FBB35" s="110"/>
      <c r="FBC35" s="105"/>
      <c r="FBD35" s="105"/>
      <c r="FBO35" s="97"/>
      <c r="FBU35" s="100"/>
      <c r="FBY35" s="97"/>
      <c r="FCL35" s="97"/>
      <c r="FDQ35" s="108"/>
      <c r="FDR35" s="109"/>
      <c r="FDS35" s="105"/>
      <c r="FDT35" s="110"/>
      <c r="FDU35" s="106"/>
      <c r="FDV35" s="110"/>
      <c r="FDW35" s="105"/>
      <c r="FDX35" s="105"/>
      <c r="FEI35" s="97"/>
      <c r="FEO35" s="100"/>
      <c r="FES35" s="97"/>
      <c r="FFF35" s="97"/>
      <c r="FGK35" s="108"/>
      <c r="FGL35" s="109"/>
      <c r="FGM35" s="105"/>
      <c r="FGN35" s="110"/>
      <c r="FGO35" s="106"/>
      <c r="FGP35" s="110"/>
      <c r="FGQ35" s="105"/>
      <c r="FGR35" s="105"/>
      <c r="FHC35" s="97"/>
      <c r="FHI35" s="100"/>
      <c r="FHM35" s="97"/>
      <c r="FHZ35" s="97"/>
      <c r="FJE35" s="108"/>
      <c r="FJF35" s="109"/>
      <c r="FJG35" s="105"/>
      <c r="FJH35" s="110"/>
      <c r="FJI35" s="106"/>
      <c r="FJJ35" s="110"/>
      <c r="FJK35" s="105"/>
      <c r="FJL35" s="105"/>
      <c r="FJW35" s="97"/>
      <c r="FKC35" s="100"/>
      <c r="FKG35" s="97"/>
      <c r="FKT35" s="97"/>
      <c r="FLY35" s="108"/>
      <c r="FLZ35" s="109"/>
      <c r="FMA35" s="105"/>
      <c r="FMB35" s="110"/>
      <c r="FMC35" s="106"/>
      <c r="FMD35" s="110"/>
      <c r="FME35" s="105"/>
      <c r="FMF35" s="105"/>
      <c r="FMQ35" s="97"/>
      <c r="FMW35" s="100"/>
      <c r="FNA35" s="97"/>
      <c r="FNN35" s="97"/>
      <c r="FOS35" s="108"/>
      <c r="FOT35" s="109"/>
      <c r="FOU35" s="105"/>
      <c r="FOV35" s="110"/>
      <c r="FOW35" s="106"/>
      <c r="FOX35" s="110"/>
      <c r="FOY35" s="105"/>
      <c r="FOZ35" s="105"/>
      <c r="FPK35" s="97"/>
      <c r="FPQ35" s="100"/>
      <c r="FPU35" s="97"/>
      <c r="FQH35" s="97"/>
      <c r="FRM35" s="108"/>
      <c r="FRN35" s="109"/>
      <c r="FRO35" s="105"/>
      <c r="FRP35" s="110"/>
      <c r="FRQ35" s="106"/>
      <c r="FRR35" s="110"/>
      <c r="FRS35" s="105"/>
      <c r="FRT35" s="105"/>
      <c r="FSE35" s="97"/>
      <c r="FSK35" s="100"/>
      <c r="FSO35" s="97"/>
      <c r="FTB35" s="97"/>
      <c r="FUG35" s="108"/>
      <c r="FUH35" s="109"/>
      <c r="FUI35" s="105"/>
      <c r="FUJ35" s="110"/>
      <c r="FUK35" s="106"/>
      <c r="FUL35" s="110"/>
      <c r="FUM35" s="105"/>
      <c r="FUN35" s="105"/>
      <c r="FUY35" s="97"/>
      <c r="FVE35" s="100"/>
      <c r="FVI35" s="97"/>
      <c r="FVV35" s="97"/>
      <c r="FXA35" s="108"/>
      <c r="FXB35" s="109"/>
      <c r="FXC35" s="105"/>
      <c r="FXD35" s="110"/>
      <c r="FXE35" s="106"/>
      <c r="FXF35" s="110"/>
      <c r="FXG35" s="105"/>
      <c r="FXH35" s="105"/>
      <c r="FXS35" s="97"/>
      <c r="FXY35" s="100"/>
      <c r="FYC35" s="97"/>
      <c r="FYP35" s="97"/>
      <c r="FZU35" s="108"/>
      <c r="FZV35" s="109"/>
      <c r="FZW35" s="105"/>
      <c r="FZX35" s="110"/>
      <c r="FZY35" s="106"/>
      <c r="FZZ35" s="110"/>
      <c r="GAA35" s="105"/>
      <c r="GAB35" s="105"/>
      <c r="GAM35" s="97"/>
      <c r="GAS35" s="100"/>
      <c r="GAW35" s="97"/>
      <c r="GBJ35" s="97"/>
      <c r="GCO35" s="108"/>
      <c r="GCP35" s="109"/>
      <c r="GCQ35" s="105"/>
      <c r="GCR35" s="110"/>
      <c r="GCS35" s="106"/>
      <c r="GCT35" s="110"/>
      <c r="GCU35" s="105"/>
      <c r="GCV35" s="105"/>
      <c r="GDG35" s="97"/>
      <c r="GDM35" s="100"/>
      <c r="GDQ35" s="97"/>
      <c r="GED35" s="97"/>
      <c r="GFI35" s="108"/>
      <c r="GFJ35" s="109"/>
      <c r="GFK35" s="105"/>
      <c r="GFL35" s="110"/>
      <c r="GFM35" s="106"/>
      <c r="GFN35" s="110"/>
      <c r="GFO35" s="105"/>
      <c r="GFP35" s="105"/>
      <c r="GGA35" s="97"/>
      <c r="GGG35" s="100"/>
      <c r="GGK35" s="97"/>
      <c r="GGX35" s="97"/>
      <c r="GIC35" s="108"/>
      <c r="GID35" s="109"/>
      <c r="GIE35" s="105"/>
      <c r="GIF35" s="110"/>
      <c r="GIG35" s="106"/>
      <c r="GIH35" s="110"/>
      <c r="GII35" s="105"/>
      <c r="GIJ35" s="105"/>
      <c r="GIU35" s="97"/>
      <c r="GJA35" s="100"/>
      <c r="GJE35" s="97"/>
      <c r="GJR35" s="97"/>
      <c r="GKW35" s="108"/>
      <c r="GKX35" s="109"/>
      <c r="GKY35" s="105"/>
      <c r="GKZ35" s="110"/>
      <c r="GLA35" s="106"/>
      <c r="GLB35" s="110"/>
      <c r="GLC35" s="105"/>
      <c r="GLD35" s="105"/>
      <c r="GLO35" s="97"/>
      <c r="GLU35" s="100"/>
      <c r="GLY35" s="97"/>
      <c r="GML35" s="97"/>
      <c r="GNQ35" s="108"/>
      <c r="GNR35" s="109"/>
      <c r="GNS35" s="105"/>
      <c r="GNT35" s="110"/>
      <c r="GNU35" s="106"/>
      <c r="GNV35" s="110"/>
      <c r="GNW35" s="105"/>
      <c r="GNX35" s="105"/>
      <c r="GOI35" s="97"/>
      <c r="GOO35" s="100"/>
      <c r="GOS35" s="97"/>
      <c r="GPF35" s="97"/>
      <c r="GQK35" s="108"/>
      <c r="GQL35" s="109"/>
      <c r="GQM35" s="105"/>
      <c r="GQN35" s="110"/>
      <c r="GQO35" s="106"/>
      <c r="GQP35" s="110"/>
      <c r="GQQ35" s="105"/>
      <c r="GQR35" s="105"/>
      <c r="GRC35" s="97"/>
      <c r="GRI35" s="100"/>
      <c r="GRM35" s="97"/>
      <c r="GRZ35" s="97"/>
      <c r="GTE35" s="108"/>
      <c r="GTF35" s="109"/>
      <c r="GTG35" s="105"/>
      <c r="GTH35" s="110"/>
      <c r="GTI35" s="106"/>
      <c r="GTJ35" s="110"/>
      <c r="GTK35" s="105"/>
      <c r="GTL35" s="105"/>
      <c r="GTW35" s="97"/>
      <c r="GUC35" s="100"/>
      <c r="GUG35" s="97"/>
      <c r="GUT35" s="97"/>
      <c r="GVY35" s="108"/>
      <c r="GVZ35" s="109"/>
      <c r="GWA35" s="105"/>
      <c r="GWB35" s="110"/>
      <c r="GWC35" s="106"/>
      <c r="GWD35" s="110"/>
      <c r="GWE35" s="105"/>
      <c r="GWF35" s="105"/>
      <c r="GWQ35" s="97"/>
      <c r="GWW35" s="100"/>
      <c r="GXA35" s="97"/>
      <c r="GXN35" s="97"/>
      <c r="GYS35" s="108"/>
      <c r="GYT35" s="109"/>
      <c r="GYU35" s="105"/>
      <c r="GYV35" s="110"/>
      <c r="GYW35" s="106"/>
      <c r="GYX35" s="110"/>
      <c r="GYY35" s="105"/>
      <c r="GYZ35" s="105"/>
      <c r="GZK35" s="97"/>
      <c r="GZQ35" s="100"/>
      <c r="GZU35" s="97"/>
      <c r="HAH35" s="97"/>
      <c r="HBM35" s="108"/>
      <c r="HBN35" s="109"/>
      <c r="HBO35" s="105"/>
      <c r="HBP35" s="110"/>
      <c r="HBQ35" s="106"/>
      <c r="HBR35" s="110"/>
      <c r="HBS35" s="105"/>
      <c r="HBT35" s="105"/>
      <c r="HCE35" s="97"/>
      <c r="HCK35" s="100"/>
      <c r="HCO35" s="97"/>
      <c r="HDB35" s="97"/>
      <c r="HEG35" s="108"/>
      <c r="HEH35" s="109"/>
      <c r="HEI35" s="105"/>
      <c r="HEJ35" s="110"/>
      <c r="HEK35" s="106"/>
      <c r="HEL35" s="110"/>
      <c r="HEM35" s="105"/>
      <c r="HEN35" s="105"/>
      <c r="HEY35" s="97"/>
      <c r="HFE35" s="100"/>
      <c r="HFI35" s="97"/>
      <c r="HFV35" s="97"/>
      <c r="HHA35" s="108"/>
      <c r="HHB35" s="109"/>
      <c r="HHC35" s="105"/>
      <c r="HHD35" s="110"/>
      <c r="HHE35" s="106"/>
      <c r="HHF35" s="110"/>
      <c r="HHG35" s="105"/>
      <c r="HHH35" s="105"/>
      <c r="HHS35" s="97"/>
      <c r="HHY35" s="100"/>
      <c r="HIC35" s="97"/>
      <c r="HIP35" s="97"/>
      <c r="HJU35" s="108"/>
      <c r="HJV35" s="109"/>
      <c r="HJW35" s="105"/>
      <c r="HJX35" s="110"/>
      <c r="HJY35" s="106"/>
      <c r="HJZ35" s="110"/>
      <c r="HKA35" s="105"/>
      <c r="HKB35" s="105"/>
      <c r="HKM35" s="97"/>
      <c r="HKS35" s="100"/>
      <c r="HKW35" s="97"/>
      <c r="HLJ35" s="97"/>
      <c r="HMO35" s="108"/>
      <c r="HMP35" s="109"/>
      <c r="HMQ35" s="105"/>
      <c r="HMR35" s="110"/>
      <c r="HMS35" s="106"/>
      <c r="HMT35" s="110"/>
      <c r="HMU35" s="105"/>
      <c r="HMV35" s="105"/>
      <c r="HNG35" s="97"/>
      <c r="HNM35" s="100"/>
      <c r="HNQ35" s="97"/>
      <c r="HOD35" s="97"/>
      <c r="HPI35" s="108"/>
      <c r="HPJ35" s="109"/>
      <c r="HPK35" s="105"/>
      <c r="HPL35" s="110"/>
      <c r="HPM35" s="106"/>
      <c r="HPN35" s="110"/>
      <c r="HPO35" s="105"/>
      <c r="HPP35" s="105"/>
      <c r="HQA35" s="97"/>
      <c r="HQG35" s="100"/>
      <c r="HQK35" s="97"/>
      <c r="HQX35" s="97"/>
      <c r="HSC35" s="108"/>
      <c r="HSD35" s="109"/>
      <c r="HSE35" s="105"/>
      <c r="HSF35" s="110"/>
      <c r="HSG35" s="106"/>
      <c r="HSH35" s="110"/>
      <c r="HSI35" s="105"/>
      <c r="HSJ35" s="105"/>
      <c r="HSU35" s="97"/>
      <c r="HTA35" s="100"/>
      <c r="HTE35" s="97"/>
      <c r="HTR35" s="97"/>
      <c r="HUW35" s="108"/>
      <c r="HUX35" s="109"/>
      <c r="HUY35" s="105"/>
      <c r="HUZ35" s="110"/>
      <c r="HVA35" s="106"/>
      <c r="HVB35" s="110"/>
      <c r="HVC35" s="105"/>
      <c r="HVD35" s="105"/>
      <c r="HVO35" s="97"/>
      <c r="HVU35" s="100"/>
      <c r="HVY35" s="97"/>
      <c r="HWL35" s="97"/>
      <c r="HXQ35" s="108"/>
      <c r="HXR35" s="109"/>
      <c r="HXS35" s="105"/>
      <c r="HXT35" s="110"/>
      <c r="HXU35" s="106"/>
      <c r="HXV35" s="110"/>
      <c r="HXW35" s="105"/>
      <c r="HXX35" s="105"/>
      <c r="HYI35" s="97"/>
      <c r="HYO35" s="100"/>
      <c r="HYS35" s="97"/>
      <c r="HZF35" s="97"/>
      <c r="IAK35" s="108"/>
      <c r="IAL35" s="109"/>
      <c r="IAM35" s="105"/>
      <c r="IAN35" s="110"/>
      <c r="IAO35" s="106"/>
      <c r="IAP35" s="110"/>
      <c r="IAQ35" s="105"/>
      <c r="IAR35" s="105"/>
      <c r="IBC35" s="97"/>
      <c r="IBI35" s="100"/>
      <c r="IBM35" s="97"/>
      <c r="IBZ35" s="97"/>
      <c r="IDE35" s="108"/>
      <c r="IDF35" s="109"/>
      <c r="IDG35" s="105"/>
      <c r="IDH35" s="110"/>
      <c r="IDI35" s="106"/>
      <c r="IDJ35" s="110"/>
      <c r="IDK35" s="105"/>
      <c r="IDL35" s="105"/>
      <c r="IDW35" s="97"/>
      <c r="IEC35" s="100"/>
      <c r="IEG35" s="97"/>
      <c r="IET35" s="97"/>
      <c r="IFY35" s="108"/>
      <c r="IFZ35" s="109"/>
      <c r="IGA35" s="105"/>
      <c r="IGB35" s="110"/>
      <c r="IGC35" s="106"/>
      <c r="IGD35" s="110"/>
      <c r="IGE35" s="105"/>
      <c r="IGF35" s="105"/>
      <c r="IGQ35" s="97"/>
      <c r="IGW35" s="100"/>
      <c r="IHA35" s="97"/>
      <c r="IHN35" s="97"/>
      <c r="IIS35" s="108"/>
      <c r="IIT35" s="109"/>
      <c r="IIU35" s="105"/>
      <c r="IIV35" s="110"/>
      <c r="IIW35" s="106"/>
      <c r="IIX35" s="110"/>
      <c r="IIY35" s="105"/>
      <c r="IIZ35" s="105"/>
      <c r="IJK35" s="97"/>
      <c r="IJQ35" s="100"/>
      <c r="IJU35" s="97"/>
      <c r="IKH35" s="97"/>
      <c r="ILM35" s="108"/>
      <c r="ILN35" s="109"/>
      <c r="ILO35" s="105"/>
      <c r="ILP35" s="110"/>
      <c r="ILQ35" s="106"/>
      <c r="ILR35" s="110"/>
      <c r="ILS35" s="105"/>
      <c r="ILT35" s="105"/>
      <c r="IME35" s="97"/>
      <c r="IMK35" s="100"/>
      <c r="IMO35" s="97"/>
      <c r="INB35" s="97"/>
      <c r="IOG35" s="108"/>
      <c r="IOH35" s="109"/>
      <c r="IOI35" s="105"/>
      <c r="IOJ35" s="110"/>
      <c r="IOK35" s="106"/>
      <c r="IOL35" s="110"/>
      <c r="IOM35" s="105"/>
      <c r="ION35" s="105"/>
      <c r="IOY35" s="97"/>
      <c r="IPE35" s="100"/>
      <c r="IPI35" s="97"/>
      <c r="IPV35" s="97"/>
      <c r="IRA35" s="108"/>
      <c r="IRB35" s="109"/>
      <c r="IRC35" s="105"/>
      <c r="IRD35" s="110"/>
      <c r="IRE35" s="106"/>
      <c r="IRF35" s="110"/>
      <c r="IRG35" s="105"/>
      <c r="IRH35" s="105"/>
      <c r="IRS35" s="97"/>
      <c r="IRY35" s="100"/>
      <c r="ISC35" s="97"/>
      <c r="ISP35" s="97"/>
      <c r="ITU35" s="108"/>
      <c r="ITV35" s="109"/>
      <c r="ITW35" s="105"/>
      <c r="ITX35" s="110"/>
      <c r="ITY35" s="106"/>
      <c r="ITZ35" s="110"/>
      <c r="IUA35" s="105"/>
      <c r="IUB35" s="105"/>
      <c r="IUM35" s="97"/>
      <c r="IUS35" s="100"/>
      <c r="IUW35" s="97"/>
      <c r="IVJ35" s="97"/>
      <c r="IWO35" s="108"/>
      <c r="IWP35" s="109"/>
      <c r="IWQ35" s="105"/>
      <c r="IWR35" s="110"/>
      <c r="IWS35" s="106"/>
      <c r="IWT35" s="110"/>
      <c r="IWU35" s="105"/>
      <c r="IWV35" s="105"/>
      <c r="IXG35" s="97"/>
      <c r="IXM35" s="100"/>
      <c r="IXQ35" s="97"/>
      <c r="IYD35" s="97"/>
      <c r="IZI35" s="108"/>
      <c r="IZJ35" s="109"/>
      <c r="IZK35" s="105"/>
      <c r="IZL35" s="110"/>
      <c r="IZM35" s="106"/>
      <c r="IZN35" s="110"/>
      <c r="IZO35" s="105"/>
      <c r="IZP35" s="105"/>
      <c r="JAA35" s="97"/>
      <c r="JAG35" s="100"/>
      <c r="JAK35" s="97"/>
      <c r="JAX35" s="97"/>
      <c r="JCC35" s="108"/>
      <c r="JCD35" s="109"/>
      <c r="JCE35" s="105"/>
      <c r="JCF35" s="110"/>
      <c r="JCG35" s="106"/>
      <c r="JCH35" s="110"/>
      <c r="JCI35" s="105"/>
      <c r="JCJ35" s="105"/>
      <c r="JCU35" s="97"/>
      <c r="JDA35" s="100"/>
      <c r="JDE35" s="97"/>
      <c r="JDR35" s="97"/>
      <c r="JEW35" s="108"/>
      <c r="JEX35" s="109"/>
      <c r="JEY35" s="105"/>
      <c r="JEZ35" s="110"/>
      <c r="JFA35" s="106"/>
      <c r="JFB35" s="110"/>
      <c r="JFC35" s="105"/>
      <c r="JFD35" s="105"/>
      <c r="JFO35" s="97"/>
      <c r="JFU35" s="100"/>
      <c r="JFY35" s="97"/>
      <c r="JGL35" s="97"/>
      <c r="JHQ35" s="108"/>
      <c r="JHR35" s="109"/>
      <c r="JHS35" s="105"/>
      <c r="JHT35" s="110"/>
      <c r="JHU35" s="106"/>
      <c r="JHV35" s="110"/>
      <c r="JHW35" s="105"/>
      <c r="JHX35" s="105"/>
      <c r="JII35" s="97"/>
      <c r="JIO35" s="100"/>
      <c r="JIS35" s="97"/>
      <c r="JJF35" s="97"/>
      <c r="JKK35" s="108"/>
      <c r="JKL35" s="109"/>
      <c r="JKM35" s="105"/>
      <c r="JKN35" s="110"/>
      <c r="JKO35" s="106"/>
      <c r="JKP35" s="110"/>
      <c r="JKQ35" s="105"/>
      <c r="JKR35" s="105"/>
      <c r="JLC35" s="97"/>
      <c r="JLI35" s="100"/>
      <c r="JLM35" s="97"/>
      <c r="JLZ35" s="97"/>
      <c r="JNE35" s="108"/>
      <c r="JNF35" s="109"/>
      <c r="JNG35" s="105"/>
      <c r="JNH35" s="110"/>
      <c r="JNI35" s="106"/>
      <c r="JNJ35" s="110"/>
      <c r="JNK35" s="105"/>
      <c r="JNL35" s="105"/>
      <c r="JNW35" s="97"/>
      <c r="JOC35" s="100"/>
      <c r="JOG35" s="97"/>
      <c r="JOT35" s="97"/>
      <c r="JPY35" s="108"/>
      <c r="JPZ35" s="109"/>
      <c r="JQA35" s="105"/>
      <c r="JQB35" s="110"/>
      <c r="JQC35" s="106"/>
      <c r="JQD35" s="110"/>
      <c r="JQE35" s="105"/>
      <c r="JQF35" s="105"/>
      <c r="JQQ35" s="97"/>
      <c r="JQW35" s="100"/>
      <c r="JRA35" s="97"/>
      <c r="JRN35" s="97"/>
      <c r="JSS35" s="108"/>
      <c r="JST35" s="109" t="str">
        <f t="shared" si="112"/>
        <v>Japan</v>
      </c>
      <c r="JSU35" s="105"/>
      <c r="JSV35" s="110">
        <f>'All Players'!J31</f>
        <v>0</v>
      </c>
      <c r="JSW35" s="106" t="s">
        <v>2</v>
      </c>
      <c r="JSX35" s="110">
        <f>'All Players'!L31</f>
        <v>0</v>
      </c>
      <c r="JSY35" s="105"/>
      <c r="JSZ35" s="109" t="str">
        <f t="shared" si="113"/>
        <v>Sweden</v>
      </c>
      <c r="JTK35" s="97"/>
      <c r="JTQ35" s="100"/>
      <c r="JTU35" s="97"/>
      <c r="JUH35" s="97"/>
    </row>
    <row r="36" spans="1:1016 1027:2045 2058:3066 3097:4074 4105:5120 5131:6139 6145:7157 7170:7314" x14ac:dyDescent="0.2">
      <c r="A36" s="108"/>
      <c r="B36" s="109" t="str">
        <f>'All Players'!H32</f>
        <v>Denmark</v>
      </c>
      <c r="C36" s="105"/>
      <c r="D36" s="110" t="str">
        <f>IF('All Players'!W32&lt;&gt;"",'All Players'!W32,"")</f>
        <v/>
      </c>
      <c r="E36" s="106" t="s">
        <v>2</v>
      </c>
      <c r="F36" s="110" t="str">
        <f>IF('All Players'!Y32&lt;&gt;"",'All Players'!Y32,"")</f>
        <v/>
      </c>
      <c r="G36" s="105"/>
      <c r="H36" s="105" t="str">
        <f>'All Players'!N32</f>
        <v>Brazil</v>
      </c>
      <c r="Y36" s="100"/>
      <c r="BU36" s="108"/>
      <c r="BV36" s="109"/>
      <c r="BW36" s="105"/>
      <c r="BX36" s="110"/>
      <c r="BY36" s="106"/>
      <c r="BZ36" s="110"/>
      <c r="CA36" s="105"/>
      <c r="CB36" s="105"/>
      <c r="CS36" s="100"/>
      <c r="EO36" s="108"/>
      <c r="EP36" s="109"/>
      <c r="EQ36" s="105"/>
      <c r="ER36" s="110"/>
      <c r="ES36" s="106"/>
      <c r="ET36" s="110"/>
      <c r="EU36" s="105"/>
      <c r="EV36" s="105"/>
      <c r="FM36" s="100"/>
      <c r="HI36" s="108"/>
      <c r="HJ36" s="109"/>
      <c r="HK36" s="105"/>
      <c r="HL36" s="110"/>
      <c r="HM36" s="106"/>
      <c r="HN36" s="110"/>
      <c r="HO36" s="105"/>
      <c r="HP36" s="105"/>
      <c r="IG36" s="100"/>
      <c r="KC36" s="108"/>
      <c r="KD36" s="109"/>
      <c r="KE36" s="105"/>
      <c r="KF36" s="110"/>
      <c r="KG36" s="106"/>
      <c r="KH36" s="110"/>
      <c r="KI36" s="105"/>
      <c r="KJ36" s="105"/>
      <c r="LA36" s="100"/>
      <c r="MW36" s="108"/>
      <c r="MX36" s="109"/>
      <c r="MY36" s="105"/>
      <c r="MZ36" s="110"/>
      <c r="NA36" s="106"/>
      <c r="NB36" s="110"/>
      <c r="NC36" s="105"/>
      <c r="ND36" s="105"/>
      <c r="NU36" s="100"/>
      <c r="PQ36" s="108"/>
      <c r="PR36" s="109"/>
      <c r="PS36" s="105"/>
      <c r="PT36" s="110"/>
      <c r="PU36" s="106"/>
      <c r="PV36" s="110"/>
      <c r="PW36" s="105"/>
      <c r="PX36" s="105"/>
      <c r="QO36" s="100"/>
      <c r="SK36" s="108"/>
      <c r="SL36" s="109"/>
      <c r="SM36" s="105"/>
      <c r="SN36" s="110"/>
      <c r="SO36" s="106"/>
      <c r="SP36" s="110"/>
      <c r="SQ36" s="105"/>
      <c r="SR36" s="105"/>
      <c r="TI36" s="100"/>
      <c r="VE36" s="108"/>
      <c r="VF36" s="109"/>
      <c r="VG36" s="105"/>
      <c r="VH36" s="110"/>
      <c r="VI36" s="106"/>
      <c r="VJ36" s="110"/>
      <c r="VK36" s="105"/>
      <c r="VL36" s="105"/>
      <c r="WC36" s="100"/>
      <c r="XY36" s="108"/>
      <c r="XZ36" s="109"/>
      <c r="YA36" s="105"/>
      <c r="YB36" s="110"/>
      <c r="YC36" s="106"/>
      <c r="YD36" s="110"/>
      <c r="YE36" s="105"/>
      <c r="YF36" s="105"/>
      <c r="YW36" s="100"/>
      <c r="AAS36" s="108"/>
      <c r="AAT36" s="109"/>
      <c r="AAU36" s="105"/>
      <c r="AAV36" s="110"/>
      <c r="AAW36" s="106"/>
      <c r="AAX36" s="110"/>
      <c r="AAY36" s="105"/>
      <c r="AAZ36" s="105"/>
      <c r="ABQ36" s="100"/>
      <c r="ADM36" s="108"/>
      <c r="ADN36" s="109"/>
      <c r="ADO36" s="105"/>
      <c r="ADP36" s="110"/>
      <c r="ADQ36" s="106"/>
      <c r="ADR36" s="110"/>
      <c r="ADS36" s="105"/>
      <c r="ADT36" s="105"/>
      <c r="AEK36" s="100"/>
      <c r="AGG36" s="108"/>
      <c r="AGH36" s="109"/>
      <c r="AGI36" s="105"/>
      <c r="AGJ36" s="110"/>
      <c r="AGK36" s="106"/>
      <c r="AGL36" s="110"/>
      <c r="AGM36" s="105"/>
      <c r="AGN36" s="105"/>
      <c r="AHE36" s="100"/>
      <c r="AJA36" s="108"/>
      <c r="AJB36" s="109"/>
      <c r="AJC36" s="105"/>
      <c r="AJD36" s="110"/>
      <c r="AJE36" s="106"/>
      <c r="AJF36" s="110"/>
      <c r="AJG36" s="105"/>
      <c r="AJH36" s="105"/>
      <c r="AJY36" s="100"/>
      <c r="ALU36" s="108"/>
      <c r="ALV36" s="109"/>
      <c r="ALW36" s="105"/>
      <c r="ALX36" s="110"/>
      <c r="ALY36" s="106"/>
      <c r="ALZ36" s="110"/>
      <c r="AMA36" s="105"/>
      <c r="AMB36" s="105"/>
      <c r="AMS36" s="100"/>
      <c r="AOO36" s="108"/>
      <c r="AOP36" s="109"/>
      <c r="AOQ36" s="105"/>
      <c r="AOR36" s="110"/>
      <c r="AOS36" s="106"/>
      <c r="AOT36" s="110"/>
      <c r="AOU36" s="105"/>
      <c r="AOV36" s="105"/>
      <c r="APM36" s="100"/>
      <c r="ARI36" s="108"/>
      <c r="ARJ36" s="109"/>
      <c r="ARK36" s="105"/>
      <c r="ARL36" s="110"/>
      <c r="ARM36" s="106"/>
      <c r="ARN36" s="110"/>
      <c r="ARO36" s="105"/>
      <c r="ARP36" s="105"/>
      <c r="ASG36" s="100"/>
      <c r="AUC36" s="108"/>
      <c r="AUD36" s="109"/>
      <c r="AUE36" s="105"/>
      <c r="AUF36" s="110"/>
      <c r="AUG36" s="106"/>
      <c r="AUH36" s="110"/>
      <c r="AUI36" s="105"/>
      <c r="AUJ36" s="105"/>
      <c r="AVA36" s="100"/>
      <c r="AWW36" s="108"/>
      <c r="AWX36" s="109"/>
      <c r="AWY36" s="105"/>
      <c r="AWZ36" s="110"/>
      <c r="AXA36" s="106"/>
      <c r="AXB36" s="110"/>
      <c r="AXC36" s="105"/>
      <c r="AXD36" s="105"/>
      <c r="AXU36" s="100"/>
      <c r="AZQ36" s="108"/>
      <c r="AZR36" s="109"/>
      <c r="AZS36" s="105"/>
      <c r="AZT36" s="110"/>
      <c r="AZU36" s="106"/>
      <c r="AZV36" s="110"/>
      <c r="AZW36" s="105"/>
      <c r="AZX36" s="105"/>
      <c r="BAO36" s="100"/>
      <c r="BCK36" s="108"/>
      <c r="BCL36" s="109"/>
      <c r="BCM36" s="105"/>
      <c r="BCN36" s="110"/>
      <c r="BCO36" s="106"/>
      <c r="BCP36" s="110"/>
      <c r="BCQ36" s="105"/>
      <c r="BCR36" s="105"/>
      <c r="BDI36" s="100"/>
      <c r="BFE36" s="108"/>
      <c r="BFF36" s="109"/>
      <c r="BFG36" s="105"/>
      <c r="BFH36" s="110"/>
      <c r="BFI36" s="106"/>
      <c r="BFJ36" s="110"/>
      <c r="BFK36" s="105"/>
      <c r="BFL36" s="105"/>
      <c r="BGC36" s="100"/>
      <c r="BHY36" s="108"/>
      <c r="BHZ36" s="109"/>
      <c r="BIA36" s="105"/>
      <c r="BIB36" s="110"/>
      <c r="BIC36" s="106"/>
      <c r="BID36" s="110"/>
      <c r="BIE36" s="105"/>
      <c r="BIF36" s="105"/>
      <c r="BIW36" s="100"/>
      <c r="BKS36" s="108"/>
      <c r="BKT36" s="109"/>
      <c r="BKU36" s="105"/>
      <c r="BKV36" s="110"/>
      <c r="BKW36" s="106"/>
      <c r="BKX36" s="110"/>
      <c r="BKY36" s="105"/>
      <c r="BKZ36" s="105"/>
      <c r="BLQ36" s="100"/>
      <c r="BNM36" s="108"/>
      <c r="BNN36" s="109"/>
      <c r="BNO36" s="105"/>
      <c r="BNP36" s="110"/>
      <c r="BNQ36" s="106"/>
      <c r="BNR36" s="110"/>
      <c r="BNS36" s="105"/>
      <c r="BNT36" s="105"/>
      <c r="BOK36" s="100"/>
      <c r="BQG36" s="108"/>
      <c r="BQH36" s="109"/>
      <c r="BQI36" s="105"/>
      <c r="BQJ36" s="110"/>
      <c r="BQK36" s="106"/>
      <c r="BQL36" s="110"/>
      <c r="BQM36" s="105"/>
      <c r="BQN36" s="105"/>
      <c r="BRE36" s="100"/>
      <c r="BTA36" s="108"/>
      <c r="BTB36" s="109"/>
      <c r="BTC36" s="105"/>
      <c r="BTD36" s="110"/>
      <c r="BTE36" s="106"/>
      <c r="BTF36" s="110"/>
      <c r="BTG36" s="105"/>
      <c r="BTH36" s="105"/>
      <c r="BTY36" s="100"/>
      <c r="BVU36" s="108"/>
      <c r="BVV36" s="109"/>
      <c r="BVW36" s="105"/>
      <c r="BVX36" s="110"/>
      <c r="BVY36" s="106"/>
      <c r="BVZ36" s="110"/>
      <c r="BWA36" s="105"/>
      <c r="BWB36" s="105"/>
      <c r="BWS36" s="100"/>
      <c r="BYO36" s="108"/>
      <c r="BYP36" s="109"/>
      <c r="BYQ36" s="105"/>
      <c r="BYR36" s="110"/>
      <c r="BYS36" s="106"/>
      <c r="BYT36" s="110"/>
      <c r="BYU36" s="105"/>
      <c r="BYV36" s="105"/>
      <c r="BZM36" s="100"/>
      <c r="CBI36" s="108"/>
      <c r="CBJ36" s="109"/>
      <c r="CBK36" s="105"/>
      <c r="CBL36" s="110"/>
      <c r="CBM36" s="106"/>
      <c r="CBN36" s="110"/>
      <c r="CBO36" s="105"/>
      <c r="CBP36" s="105"/>
      <c r="CCG36" s="100"/>
      <c r="CEC36" s="108"/>
      <c r="CED36" s="109"/>
      <c r="CEE36" s="105"/>
      <c r="CEF36" s="110"/>
      <c r="CEG36" s="106"/>
      <c r="CEH36" s="110"/>
      <c r="CEI36" s="105"/>
      <c r="CEJ36" s="105"/>
      <c r="CFA36" s="100"/>
      <c r="CGW36" s="108"/>
      <c r="CGX36" s="109"/>
      <c r="CGY36" s="105"/>
      <c r="CGZ36" s="110"/>
      <c r="CHA36" s="106"/>
      <c r="CHB36" s="110"/>
      <c r="CHC36" s="105"/>
      <c r="CHD36" s="105"/>
      <c r="CHU36" s="100"/>
      <c r="CJQ36" s="108"/>
      <c r="CJR36" s="109"/>
      <c r="CJS36" s="105"/>
      <c r="CJT36" s="110"/>
      <c r="CJU36" s="106"/>
      <c r="CJV36" s="110"/>
      <c r="CJW36" s="105"/>
      <c r="CJX36" s="105"/>
      <c r="CKO36" s="100"/>
      <c r="CMK36" s="108"/>
      <c r="CML36" s="109"/>
      <c r="CMM36" s="105"/>
      <c r="CMN36" s="110"/>
      <c r="CMO36" s="106"/>
      <c r="CMP36" s="110"/>
      <c r="CMQ36" s="105"/>
      <c r="CMR36" s="105"/>
      <c r="CNI36" s="100"/>
      <c r="CPE36" s="108"/>
      <c r="CPF36" s="109"/>
      <c r="CPG36" s="105"/>
      <c r="CPH36" s="110"/>
      <c r="CPI36" s="106"/>
      <c r="CPJ36" s="110"/>
      <c r="CPK36" s="105"/>
      <c r="CPL36" s="105"/>
      <c r="CQC36" s="100"/>
      <c r="CRY36" s="108"/>
      <c r="CRZ36" s="109"/>
      <c r="CSA36" s="105"/>
      <c r="CSB36" s="110"/>
      <c r="CSC36" s="106"/>
      <c r="CSD36" s="110"/>
      <c r="CSE36" s="105"/>
      <c r="CSF36" s="105"/>
      <c r="CSW36" s="100"/>
      <c r="CUS36" s="108"/>
      <c r="CUT36" s="109"/>
      <c r="CUU36" s="105"/>
      <c r="CUV36" s="110"/>
      <c r="CUW36" s="106"/>
      <c r="CUX36" s="110"/>
      <c r="CUY36" s="105"/>
      <c r="CUZ36" s="105"/>
      <c r="CVQ36" s="100"/>
      <c r="CXM36" s="108"/>
      <c r="CXN36" s="109"/>
      <c r="CXO36" s="105"/>
      <c r="CXP36" s="110"/>
      <c r="CXQ36" s="106"/>
      <c r="CXR36" s="110"/>
      <c r="CXS36" s="105"/>
      <c r="CXT36" s="105"/>
      <c r="CYK36" s="100"/>
      <c r="DAG36" s="108"/>
      <c r="DAH36" s="109"/>
      <c r="DAI36" s="105"/>
      <c r="DAJ36" s="110"/>
      <c r="DAK36" s="106"/>
      <c r="DAL36" s="110"/>
      <c r="DAM36" s="105"/>
      <c r="DAN36" s="105"/>
      <c r="DBE36" s="100"/>
      <c r="DDA36" s="108"/>
      <c r="DDB36" s="109"/>
      <c r="DDC36" s="105"/>
      <c r="DDD36" s="110"/>
      <c r="DDE36" s="106"/>
      <c r="DDF36" s="110"/>
      <c r="DDG36" s="105"/>
      <c r="DDH36" s="105"/>
      <c r="DDY36" s="100"/>
      <c r="DFU36" s="108"/>
      <c r="DFV36" s="109"/>
      <c r="DFW36" s="105"/>
      <c r="DFX36" s="110"/>
      <c r="DFY36" s="106"/>
      <c r="DFZ36" s="110"/>
      <c r="DGA36" s="105"/>
      <c r="DGB36" s="105"/>
      <c r="DGS36" s="100"/>
      <c r="DIO36" s="108"/>
      <c r="DIP36" s="109"/>
      <c r="DIQ36" s="105"/>
      <c r="DIR36" s="110"/>
      <c r="DIS36" s="106"/>
      <c r="DIT36" s="110"/>
      <c r="DIU36" s="105"/>
      <c r="DIV36" s="105"/>
      <c r="DJM36" s="100"/>
      <c r="DLI36" s="108"/>
      <c r="DLJ36" s="109"/>
      <c r="DLK36" s="105"/>
      <c r="DLL36" s="110"/>
      <c r="DLM36" s="106"/>
      <c r="DLN36" s="110"/>
      <c r="DLO36" s="105"/>
      <c r="DLP36" s="105"/>
      <c r="DMG36" s="100"/>
      <c r="DOC36" s="108"/>
      <c r="DOD36" s="109"/>
      <c r="DOE36" s="105"/>
      <c r="DOF36" s="110"/>
      <c r="DOG36" s="106"/>
      <c r="DOH36" s="110"/>
      <c r="DOI36" s="105"/>
      <c r="DOJ36" s="105"/>
      <c r="DPA36" s="100"/>
      <c r="DQW36" s="108"/>
      <c r="DQX36" s="109"/>
      <c r="DQY36" s="105"/>
      <c r="DQZ36" s="110"/>
      <c r="DRA36" s="106"/>
      <c r="DRB36" s="110"/>
      <c r="DRC36" s="105"/>
      <c r="DRD36" s="105"/>
      <c r="DRU36" s="100"/>
      <c r="DTQ36" s="108"/>
      <c r="DTR36" s="109"/>
      <c r="DTS36" s="105"/>
      <c r="DTT36" s="110"/>
      <c r="DTU36" s="106"/>
      <c r="DTV36" s="110"/>
      <c r="DTW36" s="105"/>
      <c r="DTX36" s="105"/>
      <c r="DUO36" s="100"/>
      <c r="DWK36" s="108"/>
      <c r="DWL36" s="109"/>
      <c r="DWM36" s="105"/>
      <c r="DWN36" s="110"/>
      <c r="DWO36" s="106"/>
      <c r="DWP36" s="110"/>
      <c r="DWQ36" s="105"/>
      <c r="DWR36" s="105"/>
      <c r="DXI36" s="100"/>
      <c r="DZE36" s="108"/>
      <c r="DZF36" s="109"/>
      <c r="DZG36" s="105"/>
      <c r="DZH36" s="110"/>
      <c r="DZI36" s="106"/>
      <c r="DZJ36" s="110"/>
      <c r="DZK36" s="105"/>
      <c r="DZL36" s="105"/>
      <c r="EAC36" s="100"/>
      <c r="EBY36" s="108"/>
      <c r="EBZ36" s="109"/>
      <c r="ECA36" s="105"/>
      <c r="ECB36" s="110"/>
      <c r="ECC36" s="106"/>
      <c r="ECD36" s="110"/>
      <c r="ECE36" s="105"/>
      <c r="ECF36" s="105"/>
      <c r="ECW36" s="100"/>
      <c r="EES36" s="108"/>
      <c r="EET36" s="109"/>
      <c r="EEU36" s="105"/>
      <c r="EEV36" s="110"/>
      <c r="EEW36" s="106"/>
      <c r="EEX36" s="110"/>
      <c r="EEY36" s="105"/>
      <c r="EEZ36" s="105"/>
      <c r="EFQ36" s="100"/>
      <c r="EHM36" s="108"/>
      <c r="EHN36" s="109"/>
      <c r="EHO36" s="105"/>
      <c r="EHP36" s="110"/>
      <c r="EHQ36" s="106"/>
      <c r="EHR36" s="110"/>
      <c r="EHS36" s="105"/>
      <c r="EHT36" s="105"/>
      <c r="EIK36" s="100"/>
      <c r="EKG36" s="108"/>
      <c r="EKH36" s="109"/>
      <c r="EKI36" s="105"/>
      <c r="EKJ36" s="110"/>
      <c r="EKK36" s="106"/>
      <c r="EKL36" s="110"/>
      <c r="EKM36" s="105"/>
      <c r="EKN36" s="105"/>
      <c r="ELE36" s="100"/>
      <c r="ENA36" s="108"/>
      <c r="ENB36" s="109"/>
      <c r="ENC36" s="105"/>
      <c r="END36" s="110"/>
      <c r="ENE36" s="106"/>
      <c r="ENF36" s="110"/>
      <c r="ENG36" s="105"/>
      <c r="ENH36" s="105"/>
      <c r="ENY36" s="100"/>
      <c r="EPU36" s="108"/>
      <c r="EPV36" s="109"/>
      <c r="EPW36" s="105"/>
      <c r="EPX36" s="110"/>
      <c r="EPY36" s="106"/>
      <c r="EPZ36" s="110"/>
      <c r="EQA36" s="105"/>
      <c r="EQB36" s="105"/>
      <c r="EQS36" s="100"/>
      <c r="ESO36" s="108"/>
      <c r="ESP36" s="109"/>
      <c r="ESQ36" s="105"/>
      <c r="ESR36" s="110"/>
      <c r="ESS36" s="106"/>
      <c r="EST36" s="110"/>
      <c r="ESU36" s="105"/>
      <c r="ESV36" s="105"/>
      <c r="ETM36" s="100"/>
      <c r="EVI36" s="108"/>
      <c r="EVJ36" s="109"/>
      <c r="EVK36" s="105"/>
      <c r="EVL36" s="110"/>
      <c r="EVM36" s="106"/>
      <c r="EVN36" s="110"/>
      <c r="EVO36" s="105"/>
      <c r="EVP36" s="105"/>
      <c r="EWG36" s="100"/>
      <c r="EYC36" s="108"/>
      <c r="EYD36" s="109"/>
      <c r="EYE36" s="105"/>
      <c r="EYF36" s="110"/>
      <c r="EYG36" s="106"/>
      <c r="EYH36" s="110"/>
      <c r="EYI36" s="105"/>
      <c r="EYJ36" s="105"/>
      <c r="EZA36" s="100"/>
      <c r="FAW36" s="108"/>
      <c r="FAX36" s="109"/>
      <c r="FAY36" s="105"/>
      <c r="FAZ36" s="110"/>
      <c r="FBA36" s="106"/>
      <c r="FBB36" s="110"/>
      <c r="FBC36" s="105"/>
      <c r="FBD36" s="105"/>
      <c r="FBU36" s="100"/>
      <c r="FDQ36" s="108"/>
      <c r="FDR36" s="109"/>
      <c r="FDS36" s="105"/>
      <c r="FDT36" s="110"/>
      <c r="FDU36" s="106"/>
      <c r="FDV36" s="110"/>
      <c r="FDW36" s="105"/>
      <c r="FDX36" s="105"/>
      <c r="FEO36" s="100"/>
      <c r="FGK36" s="108"/>
      <c r="FGL36" s="109"/>
      <c r="FGM36" s="105"/>
      <c r="FGN36" s="110"/>
      <c r="FGO36" s="106"/>
      <c r="FGP36" s="110"/>
      <c r="FGQ36" s="105"/>
      <c r="FGR36" s="105"/>
      <c r="FHI36" s="100"/>
      <c r="FJE36" s="108"/>
      <c r="FJF36" s="109"/>
      <c r="FJG36" s="105"/>
      <c r="FJH36" s="110"/>
      <c r="FJI36" s="106"/>
      <c r="FJJ36" s="110"/>
      <c r="FJK36" s="105"/>
      <c r="FJL36" s="105"/>
      <c r="FKC36" s="100"/>
      <c r="FLY36" s="108"/>
      <c r="FLZ36" s="109"/>
      <c r="FMA36" s="105"/>
      <c r="FMB36" s="110"/>
      <c r="FMC36" s="106"/>
      <c r="FMD36" s="110"/>
      <c r="FME36" s="105"/>
      <c r="FMF36" s="105"/>
      <c r="FMW36" s="100"/>
      <c r="FOS36" s="108"/>
      <c r="FOT36" s="109"/>
      <c r="FOU36" s="105"/>
      <c r="FOV36" s="110"/>
      <c r="FOW36" s="106"/>
      <c r="FOX36" s="110"/>
      <c r="FOY36" s="105"/>
      <c r="FOZ36" s="105"/>
      <c r="FPQ36" s="100"/>
      <c r="FRM36" s="108"/>
      <c r="FRN36" s="109"/>
      <c r="FRO36" s="105"/>
      <c r="FRP36" s="110"/>
      <c r="FRQ36" s="106"/>
      <c r="FRR36" s="110"/>
      <c r="FRS36" s="105"/>
      <c r="FRT36" s="105"/>
      <c r="FSK36" s="100"/>
      <c r="FUG36" s="108"/>
      <c r="FUH36" s="109"/>
      <c r="FUI36" s="105"/>
      <c r="FUJ36" s="110"/>
      <c r="FUK36" s="106"/>
      <c r="FUL36" s="110"/>
      <c r="FUM36" s="105"/>
      <c r="FUN36" s="105"/>
      <c r="FVE36" s="100"/>
      <c r="FXA36" s="108"/>
      <c r="FXB36" s="109"/>
      <c r="FXC36" s="105"/>
      <c r="FXD36" s="110"/>
      <c r="FXE36" s="106"/>
      <c r="FXF36" s="110"/>
      <c r="FXG36" s="105"/>
      <c r="FXH36" s="105"/>
      <c r="FXY36" s="100"/>
      <c r="FZU36" s="108"/>
      <c r="FZV36" s="109"/>
      <c r="FZW36" s="105"/>
      <c r="FZX36" s="110"/>
      <c r="FZY36" s="106"/>
      <c r="FZZ36" s="110"/>
      <c r="GAA36" s="105"/>
      <c r="GAB36" s="105"/>
      <c r="GAS36" s="100"/>
      <c r="GCO36" s="108"/>
      <c r="GCP36" s="109"/>
      <c r="GCQ36" s="105"/>
      <c r="GCR36" s="110"/>
      <c r="GCS36" s="106"/>
      <c r="GCT36" s="110"/>
      <c r="GCU36" s="105"/>
      <c r="GCV36" s="105"/>
      <c r="GDM36" s="100"/>
      <c r="GFI36" s="108"/>
      <c r="GFJ36" s="109"/>
      <c r="GFK36" s="105"/>
      <c r="GFL36" s="110"/>
      <c r="GFM36" s="106"/>
      <c r="GFN36" s="110"/>
      <c r="GFO36" s="105"/>
      <c r="GFP36" s="105"/>
      <c r="GGG36" s="100"/>
      <c r="GIC36" s="108"/>
      <c r="GID36" s="109"/>
      <c r="GIE36" s="105"/>
      <c r="GIF36" s="110"/>
      <c r="GIG36" s="106"/>
      <c r="GIH36" s="110"/>
      <c r="GII36" s="105"/>
      <c r="GIJ36" s="105"/>
      <c r="GJA36" s="100"/>
      <c r="GKW36" s="108"/>
      <c r="GKX36" s="109"/>
      <c r="GKY36" s="105"/>
      <c r="GKZ36" s="110"/>
      <c r="GLA36" s="106"/>
      <c r="GLB36" s="110"/>
      <c r="GLC36" s="105"/>
      <c r="GLD36" s="105"/>
      <c r="GLU36" s="100"/>
      <c r="GNQ36" s="108"/>
      <c r="GNR36" s="109"/>
      <c r="GNS36" s="105"/>
      <c r="GNT36" s="110"/>
      <c r="GNU36" s="106"/>
      <c r="GNV36" s="110"/>
      <c r="GNW36" s="105"/>
      <c r="GNX36" s="105"/>
      <c r="GOO36" s="100"/>
      <c r="GQK36" s="108"/>
      <c r="GQL36" s="109"/>
      <c r="GQM36" s="105"/>
      <c r="GQN36" s="110"/>
      <c r="GQO36" s="106"/>
      <c r="GQP36" s="110"/>
      <c r="GQQ36" s="105"/>
      <c r="GQR36" s="105"/>
      <c r="GRI36" s="100"/>
      <c r="GTE36" s="108"/>
      <c r="GTF36" s="109"/>
      <c r="GTG36" s="105"/>
      <c r="GTH36" s="110"/>
      <c r="GTI36" s="106"/>
      <c r="GTJ36" s="110"/>
      <c r="GTK36" s="105"/>
      <c r="GTL36" s="105"/>
      <c r="GUC36" s="100"/>
      <c r="GVY36" s="108"/>
      <c r="GVZ36" s="109"/>
      <c r="GWA36" s="105"/>
      <c r="GWB36" s="110"/>
      <c r="GWC36" s="106"/>
      <c r="GWD36" s="110"/>
      <c r="GWE36" s="105"/>
      <c r="GWF36" s="105"/>
      <c r="GWW36" s="100"/>
      <c r="GYS36" s="108"/>
      <c r="GYT36" s="109"/>
      <c r="GYU36" s="105"/>
      <c r="GYV36" s="110"/>
      <c r="GYW36" s="106"/>
      <c r="GYX36" s="110"/>
      <c r="GYY36" s="105"/>
      <c r="GYZ36" s="105"/>
      <c r="GZQ36" s="100"/>
      <c r="HBM36" s="108"/>
      <c r="HBN36" s="109"/>
      <c r="HBO36" s="105"/>
      <c r="HBP36" s="110"/>
      <c r="HBQ36" s="106"/>
      <c r="HBR36" s="110"/>
      <c r="HBS36" s="105"/>
      <c r="HBT36" s="105"/>
      <c r="HCK36" s="100"/>
      <c r="HEG36" s="108"/>
      <c r="HEH36" s="109"/>
      <c r="HEI36" s="105"/>
      <c r="HEJ36" s="110"/>
      <c r="HEK36" s="106"/>
      <c r="HEL36" s="110"/>
      <c r="HEM36" s="105"/>
      <c r="HEN36" s="105"/>
      <c r="HFE36" s="100"/>
      <c r="HHA36" s="108"/>
      <c r="HHB36" s="109"/>
      <c r="HHC36" s="105"/>
      <c r="HHD36" s="110"/>
      <c r="HHE36" s="106"/>
      <c r="HHF36" s="110"/>
      <c r="HHG36" s="105"/>
      <c r="HHH36" s="105"/>
      <c r="HHY36" s="100"/>
      <c r="HJU36" s="108"/>
      <c r="HJV36" s="109"/>
      <c r="HJW36" s="105"/>
      <c r="HJX36" s="110"/>
      <c r="HJY36" s="106"/>
      <c r="HJZ36" s="110"/>
      <c r="HKA36" s="105"/>
      <c r="HKB36" s="105"/>
      <c r="HKS36" s="100"/>
      <c r="HMO36" s="108"/>
      <c r="HMP36" s="109"/>
      <c r="HMQ36" s="105"/>
      <c r="HMR36" s="110"/>
      <c r="HMS36" s="106"/>
      <c r="HMT36" s="110"/>
      <c r="HMU36" s="105"/>
      <c r="HMV36" s="105"/>
      <c r="HNM36" s="100"/>
      <c r="HPI36" s="108"/>
      <c r="HPJ36" s="109"/>
      <c r="HPK36" s="105"/>
      <c r="HPL36" s="110"/>
      <c r="HPM36" s="106"/>
      <c r="HPN36" s="110"/>
      <c r="HPO36" s="105"/>
      <c r="HPP36" s="105"/>
      <c r="HQG36" s="100"/>
      <c r="HSC36" s="108"/>
      <c r="HSD36" s="109"/>
      <c r="HSE36" s="105"/>
      <c r="HSF36" s="110"/>
      <c r="HSG36" s="106"/>
      <c r="HSH36" s="110"/>
      <c r="HSI36" s="105"/>
      <c r="HSJ36" s="105"/>
      <c r="HTA36" s="100"/>
      <c r="HUW36" s="108"/>
      <c r="HUX36" s="109"/>
      <c r="HUY36" s="105"/>
      <c r="HUZ36" s="110"/>
      <c r="HVA36" s="106"/>
      <c r="HVB36" s="110"/>
      <c r="HVC36" s="105"/>
      <c r="HVD36" s="105"/>
      <c r="HVU36" s="100"/>
      <c r="HXQ36" s="108"/>
      <c r="HXR36" s="109"/>
      <c r="HXS36" s="105"/>
      <c r="HXT36" s="110"/>
      <c r="HXU36" s="106"/>
      <c r="HXV36" s="110"/>
      <c r="HXW36" s="105"/>
      <c r="HXX36" s="105"/>
      <c r="HYO36" s="100"/>
      <c r="IAK36" s="108"/>
      <c r="IAL36" s="109"/>
      <c r="IAM36" s="105"/>
      <c r="IAN36" s="110"/>
      <c r="IAO36" s="106"/>
      <c r="IAP36" s="110"/>
      <c r="IAQ36" s="105"/>
      <c r="IAR36" s="105"/>
      <c r="IBI36" s="100"/>
      <c r="IDE36" s="108"/>
      <c r="IDF36" s="109"/>
      <c r="IDG36" s="105"/>
      <c r="IDH36" s="110"/>
      <c r="IDI36" s="106"/>
      <c r="IDJ36" s="110"/>
      <c r="IDK36" s="105"/>
      <c r="IDL36" s="105"/>
      <c r="IEC36" s="100"/>
      <c r="IFY36" s="108"/>
      <c r="IFZ36" s="109"/>
      <c r="IGA36" s="105"/>
      <c r="IGB36" s="110"/>
      <c r="IGC36" s="106"/>
      <c r="IGD36" s="110"/>
      <c r="IGE36" s="105"/>
      <c r="IGF36" s="105"/>
      <c r="IGW36" s="100"/>
      <c r="IIS36" s="108"/>
      <c r="IIT36" s="109"/>
      <c r="IIU36" s="105"/>
      <c r="IIV36" s="110"/>
      <c r="IIW36" s="106"/>
      <c r="IIX36" s="110"/>
      <c r="IIY36" s="105"/>
      <c r="IIZ36" s="105"/>
      <c r="IJQ36" s="100"/>
      <c r="ILM36" s="108"/>
      <c r="ILN36" s="109"/>
      <c r="ILO36" s="105"/>
      <c r="ILP36" s="110"/>
      <c r="ILQ36" s="106"/>
      <c r="ILR36" s="110"/>
      <c r="ILS36" s="105"/>
      <c r="ILT36" s="105"/>
      <c r="IMK36" s="100"/>
      <c r="IOG36" s="108"/>
      <c r="IOH36" s="109"/>
      <c r="IOI36" s="105"/>
      <c r="IOJ36" s="110"/>
      <c r="IOK36" s="106"/>
      <c r="IOL36" s="110"/>
      <c r="IOM36" s="105"/>
      <c r="ION36" s="105"/>
      <c r="IPE36" s="100"/>
      <c r="IRA36" s="108"/>
      <c r="IRB36" s="109"/>
      <c r="IRC36" s="105"/>
      <c r="IRD36" s="110"/>
      <c r="IRE36" s="106"/>
      <c r="IRF36" s="110"/>
      <c r="IRG36" s="105"/>
      <c r="IRH36" s="105"/>
      <c r="IRY36" s="100"/>
      <c r="ITU36" s="108"/>
      <c r="ITV36" s="109"/>
      <c r="ITW36" s="105"/>
      <c r="ITX36" s="110"/>
      <c r="ITY36" s="106"/>
      <c r="ITZ36" s="110"/>
      <c r="IUA36" s="105"/>
      <c r="IUB36" s="105"/>
      <c r="IUS36" s="100"/>
      <c r="IWO36" s="108"/>
      <c r="IWP36" s="109"/>
      <c r="IWQ36" s="105"/>
      <c r="IWR36" s="110"/>
      <c r="IWS36" s="106"/>
      <c r="IWT36" s="110"/>
      <c r="IWU36" s="105"/>
      <c r="IWV36" s="105"/>
      <c r="IXM36" s="100"/>
      <c r="IZI36" s="108"/>
      <c r="IZJ36" s="109"/>
      <c r="IZK36" s="105"/>
      <c r="IZL36" s="110"/>
      <c r="IZM36" s="106"/>
      <c r="IZN36" s="110"/>
      <c r="IZO36" s="105"/>
      <c r="IZP36" s="105"/>
      <c r="JAG36" s="100"/>
      <c r="JCC36" s="108"/>
      <c r="JCD36" s="109"/>
      <c r="JCE36" s="105"/>
      <c r="JCF36" s="110"/>
      <c r="JCG36" s="106"/>
      <c r="JCH36" s="110"/>
      <c r="JCI36" s="105"/>
      <c r="JCJ36" s="105"/>
      <c r="JDA36" s="100"/>
      <c r="JEW36" s="108"/>
      <c r="JEX36" s="109"/>
      <c r="JEY36" s="105"/>
      <c r="JEZ36" s="110"/>
      <c r="JFA36" s="106"/>
      <c r="JFB36" s="110"/>
      <c r="JFC36" s="105"/>
      <c r="JFD36" s="105"/>
      <c r="JFU36" s="100"/>
      <c r="JHQ36" s="108"/>
      <c r="JHR36" s="109"/>
      <c r="JHS36" s="105"/>
      <c r="JHT36" s="110"/>
      <c r="JHU36" s="106"/>
      <c r="JHV36" s="110"/>
      <c r="JHW36" s="105"/>
      <c r="JHX36" s="105"/>
      <c r="JIO36" s="100"/>
      <c r="JKK36" s="108"/>
      <c r="JKL36" s="109"/>
      <c r="JKM36" s="105"/>
      <c r="JKN36" s="110"/>
      <c r="JKO36" s="106"/>
      <c r="JKP36" s="110"/>
      <c r="JKQ36" s="105"/>
      <c r="JKR36" s="105"/>
      <c r="JLI36" s="100"/>
      <c r="JNE36" s="108"/>
      <c r="JNF36" s="109"/>
      <c r="JNG36" s="105"/>
      <c r="JNH36" s="110"/>
      <c r="JNI36" s="106"/>
      <c r="JNJ36" s="110"/>
      <c r="JNK36" s="105"/>
      <c r="JNL36" s="105"/>
      <c r="JOC36" s="100"/>
      <c r="JPY36" s="108"/>
      <c r="JPZ36" s="109"/>
      <c r="JQA36" s="105"/>
      <c r="JQB36" s="110"/>
      <c r="JQC36" s="106"/>
      <c r="JQD36" s="110"/>
      <c r="JQE36" s="105"/>
      <c r="JQF36" s="105"/>
      <c r="JQW36" s="100"/>
      <c r="JSS36" s="108"/>
      <c r="JST36" s="109" t="str">
        <f t="shared" si="112"/>
        <v>Denmark</v>
      </c>
      <c r="JSU36" s="105"/>
      <c r="JSV36" s="110">
        <f>'All Players'!J32</f>
        <v>0</v>
      </c>
      <c r="JSW36" s="106" t="s">
        <v>2</v>
      </c>
      <c r="JSX36" s="110">
        <f>'All Players'!L32</f>
        <v>0</v>
      </c>
      <c r="JSY36" s="105"/>
      <c r="JSZ36" s="109" t="str">
        <f t="shared" si="113"/>
        <v>Brazil</v>
      </c>
      <c r="JTQ36" s="100"/>
    </row>
    <row r="37" spans="1:1016 1027:2045 2058:3066 3097:4074 4105:5120 5131:6139 6145:7157 7170:7314" x14ac:dyDescent="0.2">
      <c r="A37" s="108"/>
      <c r="B37" s="109" t="str">
        <f>'All Players'!H33</f>
        <v>South Africa</v>
      </c>
      <c r="C37" s="105"/>
      <c r="D37" s="110" t="str">
        <f>IF('All Players'!W33&lt;&gt;"",'All Players'!W33,"")</f>
        <v/>
      </c>
      <c r="E37" s="106" t="s">
        <v>2</v>
      </c>
      <c r="F37" s="110" t="str">
        <f>IF('All Players'!Y33&lt;&gt;"",'All Players'!Y33,"")</f>
        <v/>
      </c>
      <c r="G37" s="105"/>
      <c r="H37" s="105" t="str">
        <f>'All Players'!N33</f>
        <v>Iraq</v>
      </c>
      <c r="S37" s="97"/>
      <c r="Y37" s="100"/>
      <c r="AC37" s="97"/>
      <c r="AP37" s="97"/>
      <c r="BU37" s="108"/>
      <c r="BV37" s="109"/>
      <c r="BW37" s="105"/>
      <c r="BX37" s="110"/>
      <c r="BY37" s="106"/>
      <c r="BZ37" s="110"/>
      <c r="CA37" s="105"/>
      <c r="CB37" s="105"/>
      <c r="CM37" s="97"/>
      <c r="CS37" s="100"/>
      <c r="CW37" s="97"/>
      <c r="DJ37" s="97"/>
      <c r="EO37" s="108"/>
      <c r="EP37" s="109"/>
      <c r="EQ37" s="105"/>
      <c r="ER37" s="110"/>
      <c r="ES37" s="106"/>
      <c r="ET37" s="110"/>
      <c r="EU37" s="105"/>
      <c r="EV37" s="105"/>
      <c r="FG37" s="97"/>
      <c r="FM37" s="100"/>
      <c r="FQ37" s="97"/>
      <c r="GD37" s="97"/>
      <c r="HI37" s="108"/>
      <c r="HJ37" s="109"/>
      <c r="HK37" s="105"/>
      <c r="HL37" s="110"/>
      <c r="HM37" s="106"/>
      <c r="HN37" s="110"/>
      <c r="HO37" s="105"/>
      <c r="HP37" s="105"/>
      <c r="IA37" s="97"/>
      <c r="IG37" s="100"/>
      <c r="IK37" s="97"/>
      <c r="IX37" s="97"/>
      <c r="KC37" s="108"/>
      <c r="KD37" s="109"/>
      <c r="KE37" s="105"/>
      <c r="KF37" s="110"/>
      <c r="KG37" s="106"/>
      <c r="KH37" s="110"/>
      <c r="KI37" s="105"/>
      <c r="KJ37" s="105"/>
      <c r="KU37" s="97"/>
      <c r="LA37" s="100"/>
      <c r="LE37" s="97"/>
      <c r="LR37" s="97"/>
      <c r="MW37" s="108"/>
      <c r="MX37" s="109"/>
      <c r="MY37" s="105"/>
      <c r="MZ37" s="110"/>
      <c r="NA37" s="106"/>
      <c r="NB37" s="110"/>
      <c r="NC37" s="105"/>
      <c r="ND37" s="105"/>
      <c r="NO37" s="97"/>
      <c r="NU37" s="100"/>
      <c r="NY37" s="97"/>
      <c r="OL37" s="97"/>
      <c r="PQ37" s="108"/>
      <c r="PR37" s="109"/>
      <c r="PS37" s="105"/>
      <c r="PT37" s="110"/>
      <c r="PU37" s="106"/>
      <c r="PV37" s="110"/>
      <c r="PW37" s="105"/>
      <c r="PX37" s="105"/>
      <c r="QI37" s="97"/>
      <c r="QO37" s="100"/>
      <c r="QS37" s="97"/>
      <c r="RF37" s="97"/>
      <c r="SK37" s="108"/>
      <c r="SL37" s="109"/>
      <c r="SM37" s="105"/>
      <c r="SN37" s="110"/>
      <c r="SO37" s="106"/>
      <c r="SP37" s="110"/>
      <c r="SQ37" s="105"/>
      <c r="SR37" s="105"/>
      <c r="TC37" s="97"/>
      <c r="TI37" s="100"/>
      <c r="TM37" s="97"/>
      <c r="TZ37" s="97"/>
      <c r="VE37" s="108"/>
      <c r="VF37" s="109"/>
      <c r="VG37" s="105"/>
      <c r="VH37" s="110"/>
      <c r="VI37" s="106"/>
      <c r="VJ37" s="110"/>
      <c r="VK37" s="105"/>
      <c r="VL37" s="105"/>
      <c r="VW37" s="97"/>
      <c r="WC37" s="100"/>
      <c r="WG37" s="97"/>
      <c r="WT37" s="97"/>
      <c r="XY37" s="108"/>
      <c r="XZ37" s="109"/>
      <c r="YA37" s="105"/>
      <c r="YB37" s="110"/>
      <c r="YC37" s="106"/>
      <c r="YD37" s="110"/>
      <c r="YE37" s="105"/>
      <c r="YF37" s="105"/>
      <c r="YQ37" s="97"/>
      <c r="YW37" s="100"/>
      <c r="ZA37" s="97"/>
      <c r="ZN37" s="97"/>
      <c r="AAS37" s="108"/>
      <c r="AAT37" s="109"/>
      <c r="AAU37" s="105"/>
      <c r="AAV37" s="110"/>
      <c r="AAW37" s="106"/>
      <c r="AAX37" s="110"/>
      <c r="AAY37" s="105"/>
      <c r="AAZ37" s="105"/>
      <c r="ABK37" s="97"/>
      <c r="ABQ37" s="100"/>
      <c r="ABU37" s="97"/>
      <c r="ACH37" s="97"/>
      <c r="ADM37" s="108"/>
      <c r="ADN37" s="109"/>
      <c r="ADO37" s="105"/>
      <c r="ADP37" s="110"/>
      <c r="ADQ37" s="106"/>
      <c r="ADR37" s="110"/>
      <c r="ADS37" s="105"/>
      <c r="ADT37" s="105"/>
      <c r="AEE37" s="97"/>
      <c r="AEK37" s="100"/>
      <c r="AEO37" s="97"/>
      <c r="AFB37" s="97"/>
      <c r="AGG37" s="108"/>
      <c r="AGH37" s="109"/>
      <c r="AGI37" s="105"/>
      <c r="AGJ37" s="110"/>
      <c r="AGK37" s="106"/>
      <c r="AGL37" s="110"/>
      <c r="AGM37" s="105"/>
      <c r="AGN37" s="105"/>
      <c r="AGY37" s="97"/>
      <c r="AHE37" s="100"/>
      <c r="AHI37" s="97"/>
      <c r="AHV37" s="97"/>
      <c r="AJA37" s="108"/>
      <c r="AJB37" s="109"/>
      <c r="AJC37" s="105"/>
      <c r="AJD37" s="110"/>
      <c r="AJE37" s="106"/>
      <c r="AJF37" s="110"/>
      <c r="AJG37" s="105"/>
      <c r="AJH37" s="105"/>
      <c r="AJS37" s="97"/>
      <c r="AJY37" s="100"/>
      <c r="AKC37" s="97"/>
      <c r="AKP37" s="97"/>
      <c r="ALU37" s="108"/>
      <c r="ALV37" s="109"/>
      <c r="ALW37" s="105"/>
      <c r="ALX37" s="110"/>
      <c r="ALY37" s="106"/>
      <c r="ALZ37" s="110"/>
      <c r="AMA37" s="105"/>
      <c r="AMB37" s="105"/>
      <c r="AMM37" s="97"/>
      <c r="AMS37" s="100"/>
      <c r="AMW37" s="97"/>
      <c r="ANJ37" s="97"/>
      <c r="AOO37" s="108"/>
      <c r="AOP37" s="109"/>
      <c r="AOQ37" s="105"/>
      <c r="AOR37" s="110"/>
      <c r="AOS37" s="106"/>
      <c r="AOT37" s="110"/>
      <c r="AOU37" s="105"/>
      <c r="AOV37" s="105"/>
      <c r="APG37" s="97"/>
      <c r="APM37" s="100"/>
      <c r="APQ37" s="97"/>
      <c r="AQD37" s="97"/>
      <c r="ARI37" s="108"/>
      <c r="ARJ37" s="109"/>
      <c r="ARK37" s="105"/>
      <c r="ARL37" s="110"/>
      <c r="ARM37" s="106"/>
      <c r="ARN37" s="110"/>
      <c r="ARO37" s="105"/>
      <c r="ARP37" s="105"/>
      <c r="ASA37" s="97"/>
      <c r="ASG37" s="100"/>
      <c r="ASK37" s="97"/>
      <c r="ASX37" s="97"/>
      <c r="AUC37" s="108"/>
      <c r="AUD37" s="109"/>
      <c r="AUE37" s="105"/>
      <c r="AUF37" s="110"/>
      <c r="AUG37" s="106"/>
      <c r="AUH37" s="110"/>
      <c r="AUI37" s="105"/>
      <c r="AUJ37" s="105"/>
      <c r="AUU37" s="97"/>
      <c r="AVA37" s="100"/>
      <c r="AVE37" s="97"/>
      <c r="AVR37" s="97"/>
      <c r="AWW37" s="108"/>
      <c r="AWX37" s="109"/>
      <c r="AWY37" s="105"/>
      <c r="AWZ37" s="110"/>
      <c r="AXA37" s="106"/>
      <c r="AXB37" s="110"/>
      <c r="AXC37" s="105"/>
      <c r="AXD37" s="105"/>
      <c r="AXO37" s="97"/>
      <c r="AXU37" s="100"/>
      <c r="AXY37" s="97"/>
      <c r="AYL37" s="97"/>
      <c r="AZQ37" s="108"/>
      <c r="AZR37" s="109"/>
      <c r="AZS37" s="105"/>
      <c r="AZT37" s="110"/>
      <c r="AZU37" s="106"/>
      <c r="AZV37" s="110"/>
      <c r="AZW37" s="105"/>
      <c r="AZX37" s="105"/>
      <c r="BAI37" s="97"/>
      <c r="BAO37" s="100"/>
      <c r="BAS37" s="97"/>
      <c r="BBF37" s="97"/>
      <c r="BCK37" s="108"/>
      <c r="BCL37" s="109"/>
      <c r="BCM37" s="105"/>
      <c r="BCN37" s="110"/>
      <c r="BCO37" s="106"/>
      <c r="BCP37" s="110"/>
      <c r="BCQ37" s="105"/>
      <c r="BCR37" s="105"/>
      <c r="BDC37" s="97"/>
      <c r="BDI37" s="100"/>
      <c r="BDM37" s="97"/>
      <c r="BDZ37" s="97"/>
      <c r="BFE37" s="108"/>
      <c r="BFF37" s="109"/>
      <c r="BFG37" s="105"/>
      <c r="BFH37" s="110"/>
      <c r="BFI37" s="106"/>
      <c r="BFJ37" s="110"/>
      <c r="BFK37" s="105"/>
      <c r="BFL37" s="105"/>
      <c r="BFW37" s="97"/>
      <c r="BGC37" s="100"/>
      <c r="BGG37" s="97"/>
      <c r="BGT37" s="97"/>
      <c r="BHY37" s="108"/>
      <c r="BHZ37" s="109"/>
      <c r="BIA37" s="105"/>
      <c r="BIB37" s="110"/>
      <c r="BIC37" s="106"/>
      <c r="BID37" s="110"/>
      <c r="BIE37" s="105"/>
      <c r="BIF37" s="105"/>
      <c r="BIQ37" s="97"/>
      <c r="BIW37" s="100"/>
      <c r="BJA37" s="97"/>
      <c r="BJN37" s="97"/>
      <c r="BKS37" s="108"/>
      <c r="BKT37" s="109"/>
      <c r="BKU37" s="105"/>
      <c r="BKV37" s="110"/>
      <c r="BKW37" s="106"/>
      <c r="BKX37" s="110"/>
      <c r="BKY37" s="105"/>
      <c r="BKZ37" s="105"/>
      <c r="BLK37" s="97"/>
      <c r="BLQ37" s="100"/>
      <c r="BLU37" s="97"/>
      <c r="BMH37" s="97"/>
      <c r="BNM37" s="108"/>
      <c r="BNN37" s="109"/>
      <c r="BNO37" s="105"/>
      <c r="BNP37" s="110"/>
      <c r="BNQ37" s="106"/>
      <c r="BNR37" s="110"/>
      <c r="BNS37" s="105"/>
      <c r="BNT37" s="105"/>
      <c r="BOE37" s="97"/>
      <c r="BOK37" s="100"/>
      <c r="BOO37" s="97"/>
      <c r="BPB37" s="97"/>
      <c r="BQG37" s="108"/>
      <c r="BQH37" s="109"/>
      <c r="BQI37" s="105"/>
      <c r="BQJ37" s="110"/>
      <c r="BQK37" s="106"/>
      <c r="BQL37" s="110"/>
      <c r="BQM37" s="105"/>
      <c r="BQN37" s="105"/>
      <c r="BQY37" s="97"/>
      <c r="BRE37" s="100"/>
      <c r="BRI37" s="97"/>
      <c r="BRV37" s="97"/>
      <c r="BTA37" s="108"/>
      <c r="BTB37" s="109"/>
      <c r="BTC37" s="105"/>
      <c r="BTD37" s="110"/>
      <c r="BTE37" s="106"/>
      <c r="BTF37" s="110"/>
      <c r="BTG37" s="105"/>
      <c r="BTH37" s="105"/>
      <c r="BTS37" s="97"/>
      <c r="BTY37" s="100"/>
      <c r="BUC37" s="97"/>
      <c r="BUP37" s="97"/>
      <c r="BVU37" s="108"/>
      <c r="BVV37" s="109"/>
      <c r="BVW37" s="105"/>
      <c r="BVX37" s="110"/>
      <c r="BVY37" s="106"/>
      <c r="BVZ37" s="110"/>
      <c r="BWA37" s="105"/>
      <c r="BWB37" s="105"/>
      <c r="BWM37" s="97"/>
      <c r="BWS37" s="100"/>
      <c r="BWW37" s="97"/>
      <c r="BXJ37" s="97"/>
      <c r="BYO37" s="108"/>
      <c r="BYP37" s="109"/>
      <c r="BYQ37" s="105"/>
      <c r="BYR37" s="110"/>
      <c r="BYS37" s="106"/>
      <c r="BYT37" s="110"/>
      <c r="BYU37" s="105"/>
      <c r="BYV37" s="105"/>
      <c r="BZG37" s="97"/>
      <c r="BZM37" s="100"/>
      <c r="BZQ37" s="97"/>
      <c r="CAD37" s="97"/>
      <c r="CBI37" s="108"/>
      <c r="CBJ37" s="109"/>
      <c r="CBK37" s="105"/>
      <c r="CBL37" s="110"/>
      <c r="CBM37" s="106"/>
      <c r="CBN37" s="110"/>
      <c r="CBO37" s="105"/>
      <c r="CBP37" s="105"/>
      <c r="CCA37" s="97"/>
      <c r="CCG37" s="100"/>
      <c r="CCK37" s="97"/>
      <c r="CCX37" s="97"/>
      <c r="CEC37" s="108"/>
      <c r="CED37" s="109"/>
      <c r="CEE37" s="105"/>
      <c r="CEF37" s="110"/>
      <c r="CEG37" s="106"/>
      <c r="CEH37" s="110"/>
      <c r="CEI37" s="105"/>
      <c r="CEJ37" s="105"/>
      <c r="CEU37" s="97"/>
      <c r="CFA37" s="100"/>
      <c r="CFE37" s="97"/>
      <c r="CFR37" s="97"/>
      <c r="CGW37" s="108"/>
      <c r="CGX37" s="109"/>
      <c r="CGY37" s="105"/>
      <c r="CGZ37" s="110"/>
      <c r="CHA37" s="106"/>
      <c r="CHB37" s="110"/>
      <c r="CHC37" s="105"/>
      <c r="CHD37" s="105"/>
      <c r="CHO37" s="97"/>
      <c r="CHU37" s="100"/>
      <c r="CHY37" s="97"/>
      <c r="CIL37" s="97"/>
      <c r="CJQ37" s="108"/>
      <c r="CJR37" s="109"/>
      <c r="CJS37" s="105"/>
      <c r="CJT37" s="110"/>
      <c r="CJU37" s="106"/>
      <c r="CJV37" s="110"/>
      <c r="CJW37" s="105"/>
      <c r="CJX37" s="105"/>
      <c r="CKI37" s="97"/>
      <c r="CKO37" s="100"/>
      <c r="CKS37" s="97"/>
      <c r="CLF37" s="97"/>
      <c r="CMK37" s="108"/>
      <c r="CML37" s="109"/>
      <c r="CMM37" s="105"/>
      <c r="CMN37" s="110"/>
      <c r="CMO37" s="106"/>
      <c r="CMP37" s="110"/>
      <c r="CMQ37" s="105"/>
      <c r="CMR37" s="105"/>
      <c r="CNC37" s="97"/>
      <c r="CNI37" s="100"/>
      <c r="CNM37" s="97"/>
      <c r="CNZ37" s="97"/>
      <c r="CPE37" s="108"/>
      <c r="CPF37" s="109"/>
      <c r="CPG37" s="105"/>
      <c r="CPH37" s="110"/>
      <c r="CPI37" s="106"/>
      <c r="CPJ37" s="110"/>
      <c r="CPK37" s="105"/>
      <c r="CPL37" s="105"/>
      <c r="CPW37" s="97"/>
      <c r="CQC37" s="100"/>
      <c r="CQG37" s="97"/>
      <c r="CQT37" s="97"/>
      <c r="CRY37" s="108"/>
      <c r="CRZ37" s="109"/>
      <c r="CSA37" s="105"/>
      <c r="CSB37" s="110"/>
      <c r="CSC37" s="106"/>
      <c r="CSD37" s="110"/>
      <c r="CSE37" s="105"/>
      <c r="CSF37" s="105"/>
      <c r="CSQ37" s="97"/>
      <c r="CSW37" s="100"/>
      <c r="CTA37" s="97"/>
      <c r="CTN37" s="97"/>
      <c r="CUS37" s="108"/>
      <c r="CUT37" s="109"/>
      <c r="CUU37" s="105"/>
      <c r="CUV37" s="110"/>
      <c r="CUW37" s="106"/>
      <c r="CUX37" s="110"/>
      <c r="CUY37" s="105"/>
      <c r="CUZ37" s="105"/>
      <c r="CVK37" s="97"/>
      <c r="CVQ37" s="100"/>
      <c r="CVU37" s="97"/>
      <c r="CWH37" s="97"/>
      <c r="CXM37" s="108"/>
      <c r="CXN37" s="109"/>
      <c r="CXO37" s="105"/>
      <c r="CXP37" s="110"/>
      <c r="CXQ37" s="106"/>
      <c r="CXR37" s="110"/>
      <c r="CXS37" s="105"/>
      <c r="CXT37" s="105"/>
      <c r="CYE37" s="97"/>
      <c r="CYK37" s="100"/>
      <c r="CYO37" s="97"/>
      <c r="CZB37" s="97"/>
      <c r="DAG37" s="108"/>
      <c r="DAH37" s="109"/>
      <c r="DAI37" s="105"/>
      <c r="DAJ37" s="110"/>
      <c r="DAK37" s="106"/>
      <c r="DAL37" s="110"/>
      <c r="DAM37" s="105"/>
      <c r="DAN37" s="105"/>
      <c r="DAY37" s="97"/>
      <c r="DBE37" s="100"/>
      <c r="DBI37" s="97"/>
      <c r="DBV37" s="97"/>
      <c r="DDA37" s="108"/>
      <c r="DDB37" s="109"/>
      <c r="DDC37" s="105"/>
      <c r="DDD37" s="110"/>
      <c r="DDE37" s="106"/>
      <c r="DDF37" s="110"/>
      <c r="DDG37" s="105"/>
      <c r="DDH37" s="105"/>
      <c r="DDS37" s="97"/>
      <c r="DDY37" s="100"/>
      <c r="DEC37" s="97"/>
      <c r="DEP37" s="97"/>
      <c r="DFU37" s="108"/>
      <c r="DFV37" s="109"/>
      <c r="DFW37" s="105"/>
      <c r="DFX37" s="110"/>
      <c r="DFY37" s="106"/>
      <c r="DFZ37" s="110"/>
      <c r="DGA37" s="105"/>
      <c r="DGB37" s="105"/>
      <c r="DGM37" s="97"/>
      <c r="DGS37" s="100"/>
      <c r="DGW37" s="97"/>
      <c r="DHJ37" s="97"/>
      <c r="DIO37" s="108"/>
      <c r="DIP37" s="109"/>
      <c r="DIQ37" s="105"/>
      <c r="DIR37" s="110"/>
      <c r="DIS37" s="106"/>
      <c r="DIT37" s="110"/>
      <c r="DIU37" s="105"/>
      <c r="DIV37" s="105"/>
      <c r="DJG37" s="97"/>
      <c r="DJM37" s="100"/>
      <c r="DJQ37" s="97"/>
      <c r="DKD37" s="97"/>
      <c r="DLI37" s="108"/>
      <c r="DLJ37" s="109"/>
      <c r="DLK37" s="105"/>
      <c r="DLL37" s="110"/>
      <c r="DLM37" s="106"/>
      <c r="DLN37" s="110"/>
      <c r="DLO37" s="105"/>
      <c r="DLP37" s="105"/>
      <c r="DMA37" s="97"/>
      <c r="DMG37" s="100"/>
      <c r="DMK37" s="97"/>
      <c r="DMX37" s="97"/>
      <c r="DOC37" s="108"/>
      <c r="DOD37" s="109"/>
      <c r="DOE37" s="105"/>
      <c r="DOF37" s="110"/>
      <c r="DOG37" s="106"/>
      <c r="DOH37" s="110"/>
      <c r="DOI37" s="105"/>
      <c r="DOJ37" s="105"/>
      <c r="DOU37" s="97"/>
      <c r="DPA37" s="100"/>
      <c r="DPE37" s="97"/>
      <c r="DPR37" s="97"/>
      <c r="DQW37" s="108"/>
      <c r="DQX37" s="109"/>
      <c r="DQY37" s="105"/>
      <c r="DQZ37" s="110"/>
      <c r="DRA37" s="106"/>
      <c r="DRB37" s="110"/>
      <c r="DRC37" s="105"/>
      <c r="DRD37" s="105"/>
      <c r="DRO37" s="97"/>
      <c r="DRU37" s="100"/>
      <c r="DRY37" s="97"/>
      <c r="DSL37" s="97"/>
      <c r="DTQ37" s="108"/>
      <c r="DTR37" s="109"/>
      <c r="DTS37" s="105"/>
      <c r="DTT37" s="110"/>
      <c r="DTU37" s="106"/>
      <c r="DTV37" s="110"/>
      <c r="DTW37" s="105"/>
      <c r="DTX37" s="105"/>
      <c r="DUI37" s="97"/>
      <c r="DUO37" s="100"/>
      <c r="DUS37" s="97"/>
      <c r="DVF37" s="97"/>
      <c r="DWK37" s="108"/>
      <c r="DWL37" s="109"/>
      <c r="DWM37" s="105"/>
      <c r="DWN37" s="110"/>
      <c r="DWO37" s="106"/>
      <c r="DWP37" s="110"/>
      <c r="DWQ37" s="105"/>
      <c r="DWR37" s="105"/>
      <c r="DXC37" s="97"/>
      <c r="DXI37" s="100"/>
      <c r="DXM37" s="97"/>
      <c r="DXZ37" s="97"/>
      <c r="DZE37" s="108"/>
      <c r="DZF37" s="109"/>
      <c r="DZG37" s="105"/>
      <c r="DZH37" s="110"/>
      <c r="DZI37" s="106"/>
      <c r="DZJ37" s="110"/>
      <c r="DZK37" s="105"/>
      <c r="DZL37" s="105"/>
      <c r="DZW37" s="97"/>
      <c r="EAC37" s="100"/>
      <c r="EAG37" s="97"/>
      <c r="EAT37" s="97"/>
      <c r="EBY37" s="108"/>
      <c r="EBZ37" s="109"/>
      <c r="ECA37" s="105"/>
      <c r="ECB37" s="110"/>
      <c r="ECC37" s="106"/>
      <c r="ECD37" s="110"/>
      <c r="ECE37" s="105"/>
      <c r="ECF37" s="105"/>
      <c r="ECQ37" s="97"/>
      <c r="ECW37" s="100"/>
      <c r="EDA37" s="97"/>
      <c r="EDN37" s="97"/>
      <c r="EES37" s="108"/>
      <c r="EET37" s="109"/>
      <c r="EEU37" s="105"/>
      <c r="EEV37" s="110"/>
      <c r="EEW37" s="106"/>
      <c r="EEX37" s="110"/>
      <c r="EEY37" s="105"/>
      <c r="EEZ37" s="105"/>
      <c r="EFK37" s="97"/>
      <c r="EFQ37" s="100"/>
      <c r="EFU37" s="97"/>
      <c r="EGH37" s="97"/>
      <c r="EHM37" s="108"/>
      <c r="EHN37" s="109"/>
      <c r="EHO37" s="105"/>
      <c r="EHP37" s="110"/>
      <c r="EHQ37" s="106"/>
      <c r="EHR37" s="110"/>
      <c r="EHS37" s="105"/>
      <c r="EHT37" s="105"/>
      <c r="EIE37" s="97"/>
      <c r="EIK37" s="100"/>
      <c r="EIO37" s="97"/>
      <c r="EJB37" s="97"/>
      <c r="EKG37" s="108"/>
      <c r="EKH37" s="109"/>
      <c r="EKI37" s="105"/>
      <c r="EKJ37" s="110"/>
      <c r="EKK37" s="106"/>
      <c r="EKL37" s="110"/>
      <c r="EKM37" s="105"/>
      <c r="EKN37" s="105"/>
      <c r="EKY37" s="97"/>
      <c r="ELE37" s="100"/>
      <c r="ELI37" s="97"/>
      <c r="ELV37" s="97"/>
      <c r="ENA37" s="108"/>
      <c r="ENB37" s="109"/>
      <c r="ENC37" s="105"/>
      <c r="END37" s="110"/>
      <c r="ENE37" s="106"/>
      <c r="ENF37" s="110"/>
      <c r="ENG37" s="105"/>
      <c r="ENH37" s="105"/>
      <c r="ENS37" s="97"/>
      <c r="ENY37" s="100"/>
      <c r="EOC37" s="97"/>
      <c r="EOP37" s="97"/>
      <c r="EPU37" s="108"/>
      <c r="EPV37" s="109"/>
      <c r="EPW37" s="105"/>
      <c r="EPX37" s="110"/>
      <c r="EPY37" s="106"/>
      <c r="EPZ37" s="110"/>
      <c r="EQA37" s="105"/>
      <c r="EQB37" s="105"/>
      <c r="EQM37" s="97"/>
      <c r="EQS37" s="100"/>
      <c r="EQW37" s="97"/>
      <c r="ERJ37" s="97"/>
      <c r="ESO37" s="108"/>
      <c r="ESP37" s="109"/>
      <c r="ESQ37" s="105"/>
      <c r="ESR37" s="110"/>
      <c r="ESS37" s="106"/>
      <c r="EST37" s="110"/>
      <c r="ESU37" s="105"/>
      <c r="ESV37" s="105"/>
      <c r="ETG37" s="97"/>
      <c r="ETM37" s="100"/>
      <c r="ETQ37" s="97"/>
      <c r="EUD37" s="97"/>
      <c r="EVI37" s="108"/>
      <c r="EVJ37" s="109"/>
      <c r="EVK37" s="105"/>
      <c r="EVL37" s="110"/>
      <c r="EVM37" s="106"/>
      <c r="EVN37" s="110"/>
      <c r="EVO37" s="105"/>
      <c r="EVP37" s="105"/>
      <c r="EWA37" s="97"/>
      <c r="EWG37" s="100"/>
      <c r="EWK37" s="97"/>
      <c r="EWX37" s="97"/>
      <c r="EYC37" s="108"/>
      <c r="EYD37" s="109"/>
      <c r="EYE37" s="105"/>
      <c r="EYF37" s="110"/>
      <c r="EYG37" s="106"/>
      <c r="EYH37" s="110"/>
      <c r="EYI37" s="105"/>
      <c r="EYJ37" s="105"/>
      <c r="EYU37" s="97"/>
      <c r="EZA37" s="100"/>
      <c r="EZE37" s="97"/>
      <c r="EZR37" s="97"/>
      <c r="FAW37" s="108"/>
      <c r="FAX37" s="109"/>
      <c r="FAY37" s="105"/>
      <c r="FAZ37" s="110"/>
      <c r="FBA37" s="106"/>
      <c r="FBB37" s="110"/>
      <c r="FBC37" s="105"/>
      <c r="FBD37" s="105"/>
      <c r="FBO37" s="97"/>
      <c r="FBU37" s="100"/>
      <c r="FBY37" s="97"/>
      <c r="FCL37" s="97"/>
      <c r="FDQ37" s="108"/>
      <c r="FDR37" s="109"/>
      <c r="FDS37" s="105"/>
      <c r="FDT37" s="110"/>
      <c r="FDU37" s="106"/>
      <c r="FDV37" s="110"/>
      <c r="FDW37" s="105"/>
      <c r="FDX37" s="105"/>
      <c r="FEI37" s="97"/>
      <c r="FEO37" s="100"/>
      <c r="FES37" s="97"/>
      <c r="FFF37" s="97"/>
      <c r="FGK37" s="108"/>
      <c r="FGL37" s="109"/>
      <c r="FGM37" s="105"/>
      <c r="FGN37" s="110"/>
      <c r="FGO37" s="106"/>
      <c r="FGP37" s="110"/>
      <c r="FGQ37" s="105"/>
      <c r="FGR37" s="105"/>
      <c r="FHC37" s="97"/>
      <c r="FHI37" s="100"/>
      <c r="FHM37" s="97"/>
      <c r="FHZ37" s="97"/>
      <c r="FJE37" s="108"/>
      <c r="FJF37" s="109"/>
      <c r="FJG37" s="105"/>
      <c r="FJH37" s="110"/>
      <c r="FJI37" s="106"/>
      <c r="FJJ37" s="110"/>
      <c r="FJK37" s="105"/>
      <c r="FJL37" s="105"/>
      <c r="FJW37" s="97"/>
      <c r="FKC37" s="100"/>
      <c r="FKG37" s="97"/>
      <c r="FKT37" s="97"/>
      <c r="FLY37" s="108"/>
      <c r="FLZ37" s="109"/>
      <c r="FMA37" s="105"/>
      <c r="FMB37" s="110"/>
      <c r="FMC37" s="106"/>
      <c r="FMD37" s="110"/>
      <c r="FME37" s="105"/>
      <c r="FMF37" s="105"/>
      <c r="FMQ37" s="97"/>
      <c r="FMW37" s="100"/>
      <c r="FNA37" s="97"/>
      <c r="FNN37" s="97"/>
      <c r="FOS37" s="108"/>
      <c r="FOT37" s="109"/>
      <c r="FOU37" s="105"/>
      <c r="FOV37" s="110"/>
      <c r="FOW37" s="106"/>
      <c r="FOX37" s="110"/>
      <c r="FOY37" s="105"/>
      <c r="FOZ37" s="105"/>
      <c r="FPK37" s="97"/>
      <c r="FPQ37" s="100"/>
      <c r="FPU37" s="97"/>
      <c r="FQH37" s="97"/>
      <c r="FRM37" s="108"/>
      <c r="FRN37" s="109"/>
      <c r="FRO37" s="105"/>
      <c r="FRP37" s="110"/>
      <c r="FRQ37" s="106"/>
      <c r="FRR37" s="110"/>
      <c r="FRS37" s="105"/>
      <c r="FRT37" s="105"/>
      <c r="FSE37" s="97"/>
      <c r="FSK37" s="100"/>
      <c r="FSO37" s="97"/>
      <c r="FTB37" s="97"/>
      <c r="FUG37" s="108"/>
      <c r="FUH37" s="109"/>
      <c r="FUI37" s="105"/>
      <c r="FUJ37" s="110"/>
      <c r="FUK37" s="106"/>
      <c r="FUL37" s="110"/>
      <c r="FUM37" s="105"/>
      <c r="FUN37" s="105"/>
      <c r="FUY37" s="97"/>
      <c r="FVE37" s="100"/>
      <c r="FVI37" s="97"/>
      <c r="FVV37" s="97"/>
      <c r="FXA37" s="108"/>
      <c r="FXB37" s="109"/>
      <c r="FXC37" s="105"/>
      <c r="FXD37" s="110"/>
      <c r="FXE37" s="106"/>
      <c r="FXF37" s="110"/>
      <c r="FXG37" s="105"/>
      <c r="FXH37" s="105"/>
      <c r="FXS37" s="97"/>
      <c r="FXY37" s="100"/>
      <c r="FYC37" s="97"/>
      <c r="FYP37" s="97"/>
      <c r="FZU37" s="108"/>
      <c r="FZV37" s="109"/>
      <c r="FZW37" s="105"/>
      <c r="FZX37" s="110"/>
      <c r="FZY37" s="106"/>
      <c r="FZZ37" s="110"/>
      <c r="GAA37" s="105"/>
      <c r="GAB37" s="105"/>
      <c r="GAM37" s="97"/>
      <c r="GAS37" s="100"/>
      <c r="GAW37" s="97"/>
      <c r="GBJ37" s="97"/>
      <c r="GCO37" s="108"/>
      <c r="GCP37" s="109"/>
      <c r="GCQ37" s="105"/>
      <c r="GCR37" s="110"/>
      <c r="GCS37" s="106"/>
      <c r="GCT37" s="110"/>
      <c r="GCU37" s="105"/>
      <c r="GCV37" s="105"/>
      <c r="GDG37" s="97"/>
      <c r="GDM37" s="100"/>
      <c r="GDQ37" s="97"/>
      <c r="GED37" s="97"/>
      <c r="GFI37" s="108"/>
      <c r="GFJ37" s="109"/>
      <c r="GFK37" s="105"/>
      <c r="GFL37" s="110"/>
      <c r="GFM37" s="106"/>
      <c r="GFN37" s="110"/>
      <c r="GFO37" s="105"/>
      <c r="GFP37" s="105"/>
      <c r="GGA37" s="97"/>
      <c r="GGG37" s="100"/>
      <c r="GGK37" s="97"/>
      <c r="GGX37" s="97"/>
      <c r="GIC37" s="108"/>
      <c r="GID37" s="109"/>
      <c r="GIE37" s="105"/>
      <c r="GIF37" s="110"/>
      <c r="GIG37" s="106"/>
      <c r="GIH37" s="110"/>
      <c r="GII37" s="105"/>
      <c r="GIJ37" s="105"/>
      <c r="GIU37" s="97"/>
      <c r="GJA37" s="100"/>
      <c r="GJE37" s="97"/>
      <c r="GJR37" s="97"/>
      <c r="GKW37" s="108"/>
      <c r="GKX37" s="109"/>
      <c r="GKY37" s="105"/>
      <c r="GKZ37" s="110"/>
      <c r="GLA37" s="106"/>
      <c r="GLB37" s="110"/>
      <c r="GLC37" s="105"/>
      <c r="GLD37" s="105"/>
      <c r="GLO37" s="97"/>
      <c r="GLU37" s="100"/>
      <c r="GLY37" s="97"/>
      <c r="GML37" s="97"/>
      <c r="GNQ37" s="108"/>
      <c r="GNR37" s="109"/>
      <c r="GNS37" s="105"/>
      <c r="GNT37" s="110"/>
      <c r="GNU37" s="106"/>
      <c r="GNV37" s="110"/>
      <c r="GNW37" s="105"/>
      <c r="GNX37" s="105"/>
      <c r="GOI37" s="97"/>
      <c r="GOO37" s="100"/>
      <c r="GOS37" s="97"/>
      <c r="GPF37" s="97"/>
      <c r="GQK37" s="108"/>
      <c r="GQL37" s="109"/>
      <c r="GQM37" s="105"/>
      <c r="GQN37" s="110"/>
      <c r="GQO37" s="106"/>
      <c r="GQP37" s="110"/>
      <c r="GQQ37" s="105"/>
      <c r="GQR37" s="105"/>
      <c r="GRC37" s="97"/>
      <c r="GRI37" s="100"/>
      <c r="GRM37" s="97"/>
      <c r="GRZ37" s="97"/>
      <c r="GTE37" s="108"/>
      <c r="GTF37" s="109"/>
      <c r="GTG37" s="105"/>
      <c r="GTH37" s="110"/>
      <c r="GTI37" s="106"/>
      <c r="GTJ37" s="110"/>
      <c r="GTK37" s="105"/>
      <c r="GTL37" s="105"/>
      <c r="GTW37" s="97"/>
      <c r="GUC37" s="100"/>
      <c r="GUG37" s="97"/>
      <c r="GUT37" s="97"/>
      <c r="GVY37" s="108"/>
      <c r="GVZ37" s="109"/>
      <c r="GWA37" s="105"/>
      <c r="GWB37" s="110"/>
      <c r="GWC37" s="106"/>
      <c r="GWD37" s="110"/>
      <c r="GWE37" s="105"/>
      <c r="GWF37" s="105"/>
      <c r="GWQ37" s="97"/>
      <c r="GWW37" s="100"/>
      <c r="GXA37" s="97"/>
      <c r="GXN37" s="97"/>
      <c r="GYS37" s="108"/>
      <c r="GYT37" s="109"/>
      <c r="GYU37" s="105"/>
      <c r="GYV37" s="110"/>
      <c r="GYW37" s="106"/>
      <c r="GYX37" s="110"/>
      <c r="GYY37" s="105"/>
      <c r="GYZ37" s="105"/>
      <c r="GZK37" s="97"/>
      <c r="GZQ37" s="100"/>
      <c r="GZU37" s="97"/>
      <c r="HAH37" s="97"/>
      <c r="HBM37" s="108"/>
      <c r="HBN37" s="109"/>
      <c r="HBO37" s="105"/>
      <c r="HBP37" s="110"/>
      <c r="HBQ37" s="106"/>
      <c r="HBR37" s="110"/>
      <c r="HBS37" s="105"/>
      <c r="HBT37" s="105"/>
      <c r="HCE37" s="97"/>
      <c r="HCK37" s="100"/>
      <c r="HCO37" s="97"/>
      <c r="HDB37" s="97"/>
      <c r="HEG37" s="108"/>
      <c r="HEH37" s="109"/>
      <c r="HEI37" s="105"/>
      <c r="HEJ37" s="110"/>
      <c r="HEK37" s="106"/>
      <c r="HEL37" s="110"/>
      <c r="HEM37" s="105"/>
      <c r="HEN37" s="105"/>
      <c r="HEY37" s="97"/>
      <c r="HFE37" s="100"/>
      <c r="HFI37" s="97"/>
      <c r="HFV37" s="97"/>
      <c r="HHA37" s="108"/>
      <c r="HHB37" s="109"/>
      <c r="HHC37" s="105"/>
      <c r="HHD37" s="110"/>
      <c r="HHE37" s="106"/>
      <c r="HHF37" s="110"/>
      <c r="HHG37" s="105"/>
      <c r="HHH37" s="105"/>
      <c r="HHS37" s="97"/>
      <c r="HHY37" s="100"/>
      <c r="HIC37" s="97"/>
      <c r="HIP37" s="97"/>
      <c r="HJU37" s="108"/>
      <c r="HJV37" s="109"/>
      <c r="HJW37" s="105"/>
      <c r="HJX37" s="110"/>
      <c r="HJY37" s="106"/>
      <c r="HJZ37" s="110"/>
      <c r="HKA37" s="105"/>
      <c r="HKB37" s="105"/>
      <c r="HKM37" s="97"/>
      <c r="HKS37" s="100"/>
      <c r="HKW37" s="97"/>
      <c r="HLJ37" s="97"/>
      <c r="HMO37" s="108"/>
      <c r="HMP37" s="109"/>
      <c r="HMQ37" s="105"/>
      <c r="HMR37" s="110"/>
      <c r="HMS37" s="106"/>
      <c r="HMT37" s="110"/>
      <c r="HMU37" s="105"/>
      <c r="HMV37" s="105"/>
      <c r="HNG37" s="97"/>
      <c r="HNM37" s="100"/>
      <c r="HNQ37" s="97"/>
      <c r="HOD37" s="97"/>
      <c r="HPI37" s="108"/>
      <c r="HPJ37" s="109"/>
      <c r="HPK37" s="105"/>
      <c r="HPL37" s="110"/>
      <c r="HPM37" s="106"/>
      <c r="HPN37" s="110"/>
      <c r="HPO37" s="105"/>
      <c r="HPP37" s="105"/>
      <c r="HQA37" s="97"/>
      <c r="HQG37" s="100"/>
      <c r="HQK37" s="97"/>
      <c r="HQX37" s="97"/>
      <c r="HSC37" s="108"/>
      <c r="HSD37" s="109"/>
      <c r="HSE37" s="105"/>
      <c r="HSF37" s="110"/>
      <c r="HSG37" s="106"/>
      <c r="HSH37" s="110"/>
      <c r="HSI37" s="105"/>
      <c r="HSJ37" s="105"/>
      <c r="HSU37" s="97"/>
      <c r="HTA37" s="100"/>
      <c r="HTE37" s="97"/>
      <c r="HTR37" s="97"/>
      <c r="HUW37" s="108"/>
      <c r="HUX37" s="109"/>
      <c r="HUY37" s="105"/>
      <c r="HUZ37" s="110"/>
      <c r="HVA37" s="106"/>
      <c r="HVB37" s="110"/>
      <c r="HVC37" s="105"/>
      <c r="HVD37" s="105"/>
      <c r="HVO37" s="97"/>
      <c r="HVU37" s="100"/>
      <c r="HVY37" s="97"/>
      <c r="HWL37" s="97"/>
      <c r="HXQ37" s="108"/>
      <c r="HXR37" s="109"/>
      <c r="HXS37" s="105"/>
      <c r="HXT37" s="110"/>
      <c r="HXU37" s="106"/>
      <c r="HXV37" s="110"/>
      <c r="HXW37" s="105"/>
      <c r="HXX37" s="105"/>
      <c r="HYI37" s="97"/>
      <c r="HYO37" s="100"/>
      <c r="HYS37" s="97"/>
      <c r="HZF37" s="97"/>
      <c r="IAK37" s="108"/>
      <c r="IAL37" s="109"/>
      <c r="IAM37" s="105"/>
      <c r="IAN37" s="110"/>
      <c r="IAO37" s="106"/>
      <c r="IAP37" s="110"/>
      <c r="IAQ37" s="105"/>
      <c r="IAR37" s="105"/>
      <c r="IBC37" s="97"/>
      <c r="IBI37" s="100"/>
      <c r="IBM37" s="97"/>
      <c r="IBZ37" s="97"/>
      <c r="IDE37" s="108"/>
      <c r="IDF37" s="109"/>
      <c r="IDG37" s="105"/>
      <c r="IDH37" s="110"/>
      <c r="IDI37" s="106"/>
      <c r="IDJ37" s="110"/>
      <c r="IDK37" s="105"/>
      <c r="IDL37" s="105"/>
      <c r="IDW37" s="97"/>
      <c r="IEC37" s="100"/>
      <c r="IEG37" s="97"/>
      <c r="IET37" s="97"/>
      <c r="IFY37" s="108"/>
      <c r="IFZ37" s="109"/>
      <c r="IGA37" s="105"/>
      <c r="IGB37" s="110"/>
      <c r="IGC37" s="106"/>
      <c r="IGD37" s="110"/>
      <c r="IGE37" s="105"/>
      <c r="IGF37" s="105"/>
      <c r="IGQ37" s="97"/>
      <c r="IGW37" s="100"/>
      <c r="IHA37" s="97"/>
      <c r="IHN37" s="97"/>
      <c r="IIS37" s="108"/>
      <c r="IIT37" s="109"/>
      <c r="IIU37" s="105"/>
      <c r="IIV37" s="110"/>
      <c r="IIW37" s="106"/>
      <c r="IIX37" s="110"/>
      <c r="IIY37" s="105"/>
      <c r="IIZ37" s="105"/>
      <c r="IJK37" s="97"/>
      <c r="IJQ37" s="100"/>
      <c r="IJU37" s="97"/>
      <c r="IKH37" s="97"/>
      <c r="ILM37" s="108"/>
      <c r="ILN37" s="109"/>
      <c r="ILO37" s="105"/>
      <c r="ILP37" s="110"/>
      <c r="ILQ37" s="106"/>
      <c r="ILR37" s="110"/>
      <c r="ILS37" s="105"/>
      <c r="ILT37" s="105"/>
      <c r="IME37" s="97"/>
      <c r="IMK37" s="100"/>
      <c r="IMO37" s="97"/>
      <c r="INB37" s="97"/>
      <c r="IOG37" s="108"/>
      <c r="IOH37" s="109"/>
      <c r="IOI37" s="105"/>
      <c r="IOJ37" s="110"/>
      <c r="IOK37" s="106"/>
      <c r="IOL37" s="110"/>
      <c r="IOM37" s="105"/>
      <c r="ION37" s="105"/>
      <c r="IOY37" s="97"/>
      <c r="IPE37" s="100"/>
      <c r="IPI37" s="97"/>
      <c r="IPV37" s="97"/>
      <c r="IRA37" s="108"/>
      <c r="IRB37" s="109"/>
      <c r="IRC37" s="105"/>
      <c r="IRD37" s="110"/>
      <c r="IRE37" s="106"/>
      <c r="IRF37" s="110"/>
      <c r="IRG37" s="105"/>
      <c r="IRH37" s="105"/>
      <c r="IRS37" s="97"/>
      <c r="IRY37" s="100"/>
      <c r="ISC37" s="97"/>
      <c r="ISP37" s="97"/>
      <c r="ITU37" s="108"/>
      <c r="ITV37" s="109"/>
      <c r="ITW37" s="105"/>
      <c r="ITX37" s="110"/>
      <c r="ITY37" s="106"/>
      <c r="ITZ37" s="110"/>
      <c r="IUA37" s="105"/>
      <c r="IUB37" s="105"/>
      <c r="IUM37" s="97"/>
      <c r="IUS37" s="100"/>
      <c r="IUW37" s="97"/>
      <c r="IVJ37" s="97"/>
      <c r="IWO37" s="108"/>
      <c r="IWP37" s="109"/>
      <c r="IWQ37" s="105"/>
      <c r="IWR37" s="110"/>
      <c r="IWS37" s="106"/>
      <c r="IWT37" s="110"/>
      <c r="IWU37" s="105"/>
      <c r="IWV37" s="105"/>
      <c r="IXG37" s="97"/>
      <c r="IXM37" s="100"/>
      <c r="IXQ37" s="97"/>
      <c r="IYD37" s="97"/>
      <c r="IZI37" s="108"/>
      <c r="IZJ37" s="109"/>
      <c r="IZK37" s="105"/>
      <c r="IZL37" s="110"/>
      <c r="IZM37" s="106"/>
      <c r="IZN37" s="110"/>
      <c r="IZO37" s="105"/>
      <c r="IZP37" s="105"/>
      <c r="JAA37" s="97"/>
      <c r="JAG37" s="100"/>
      <c r="JAK37" s="97"/>
      <c r="JAX37" s="97"/>
      <c r="JCC37" s="108"/>
      <c r="JCD37" s="109"/>
      <c r="JCE37" s="105"/>
      <c r="JCF37" s="110"/>
      <c r="JCG37" s="106"/>
      <c r="JCH37" s="110"/>
      <c r="JCI37" s="105"/>
      <c r="JCJ37" s="105"/>
      <c r="JCU37" s="97"/>
      <c r="JDA37" s="100"/>
      <c r="JDE37" s="97"/>
      <c r="JDR37" s="97"/>
      <c r="JEW37" s="108"/>
      <c r="JEX37" s="109"/>
      <c r="JEY37" s="105"/>
      <c r="JEZ37" s="110"/>
      <c r="JFA37" s="106"/>
      <c r="JFB37" s="110"/>
      <c r="JFC37" s="105"/>
      <c r="JFD37" s="105"/>
      <c r="JFO37" s="97"/>
      <c r="JFU37" s="100"/>
      <c r="JFY37" s="97"/>
      <c r="JGL37" s="97"/>
      <c r="JHQ37" s="108"/>
      <c r="JHR37" s="109"/>
      <c r="JHS37" s="105"/>
      <c r="JHT37" s="110"/>
      <c r="JHU37" s="106"/>
      <c r="JHV37" s="110"/>
      <c r="JHW37" s="105"/>
      <c r="JHX37" s="105"/>
      <c r="JII37" s="97"/>
      <c r="JIO37" s="100"/>
      <c r="JIS37" s="97"/>
      <c r="JJF37" s="97"/>
      <c r="JKK37" s="108"/>
      <c r="JKL37" s="109"/>
      <c r="JKM37" s="105"/>
      <c r="JKN37" s="110"/>
      <c r="JKO37" s="106"/>
      <c r="JKP37" s="110"/>
      <c r="JKQ37" s="105"/>
      <c r="JKR37" s="105"/>
      <c r="JLC37" s="97"/>
      <c r="JLI37" s="100"/>
      <c r="JLM37" s="97"/>
      <c r="JLZ37" s="97"/>
      <c r="JNE37" s="108"/>
      <c r="JNF37" s="109"/>
      <c r="JNG37" s="105"/>
      <c r="JNH37" s="110"/>
      <c r="JNI37" s="106"/>
      <c r="JNJ37" s="110"/>
      <c r="JNK37" s="105"/>
      <c r="JNL37" s="105"/>
      <c r="JNW37" s="97"/>
      <c r="JOC37" s="100"/>
      <c r="JOG37" s="97"/>
      <c r="JOT37" s="97"/>
      <c r="JPY37" s="108"/>
      <c r="JPZ37" s="109"/>
      <c r="JQA37" s="105"/>
      <c r="JQB37" s="110"/>
      <c r="JQC37" s="106"/>
      <c r="JQD37" s="110"/>
      <c r="JQE37" s="105"/>
      <c r="JQF37" s="105"/>
      <c r="JQQ37" s="97"/>
      <c r="JQW37" s="100"/>
      <c r="JRA37" s="97"/>
      <c r="JRN37" s="97"/>
      <c r="JSS37" s="108"/>
      <c r="JST37" s="109" t="str">
        <f t="shared" si="112"/>
        <v>South Africa</v>
      </c>
      <c r="JSU37" s="105"/>
      <c r="JSV37" s="110">
        <f>'All Players'!J33</f>
        <v>0</v>
      </c>
      <c r="JSW37" s="106" t="s">
        <v>2</v>
      </c>
      <c r="JSX37" s="110">
        <f>'All Players'!L33</f>
        <v>0</v>
      </c>
      <c r="JSY37" s="105"/>
      <c r="JSZ37" s="109" t="str">
        <f t="shared" si="113"/>
        <v>Iraq</v>
      </c>
      <c r="JTK37" s="97"/>
      <c r="JTQ37" s="100"/>
      <c r="JTU37" s="97"/>
      <c r="JUH37" s="97"/>
    </row>
    <row r="38" spans="1:1016 1027:2045 2058:3066 3097:4074 4105:5120 5131:6139 6145:7157 7170:7314" x14ac:dyDescent="0.2">
      <c r="A38" s="108"/>
      <c r="B38" s="109"/>
      <c r="C38" s="105"/>
      <c r="D38" s="110"/>
      <c r="E38" s="106"/>
      <c r="F38" s="110"/>
      <c r="G38" s="105"/>
      <c r="H38" s="105"/>
      <c r="S38" s="97"/>
      <c r="Y38" s="100"/>
      <c r="AC38" s="97"/>
      <c r="AP38" s="97"/>
      <c r="BU38" s="108"/>
      <c r="BV38" s="109"/>
      <c r="BW38" s="105"/>
      <c r="BX38" s="110"/>
      <c r="BY38" s="106"/>
      <c r="BZ38" s="110"/>
      <c r="CA38" s="105"/>
      <c r="CB38" s="105"/>
      <c r="CM38" s="97"/>
      <c r="CS38" s="100"/>
      <c r="CW38" s="97"/>
      <c r="DJ38" s="97"/>
      <c r="EO38" s="108"/>
      <c r="EP38" s="109"/>
      <c r="EQ38" s="105"/>
      <c r="ER38" s="110"/>
      <c r="ES38" s="106"/>
      <c r="ET38" s="110"/>
      <c r="EU38" s="105"/>
      <c r="EV38" s="105"/>
      <c r="FG38" s="97"/>
      <c r="FM38" s="100"/>
      <c r="FQ38" s="97"/>
      <c r="GD38" s="97"/>
      <c r="HI38" s="108"/>
      <c r="HJ38" s="109"/>
      <c r="HK38" s="105"/>
      <c r="HL38" s="110"/>
      <c r="HM38" s="106"/>
      <c r="HN38" s="110"/>
      <c r="HO38" s="105"/>
      <c r="HP38" s="105"/>
      <c r="IA38" s="97"/>
      <c r="IG38" s="100"/>
      <c r="IK38" s="97"/>
      <c r="IX38" s="97"/>
      <c r="KC38" s="108"/>
      <c r="KD38" s="109"/>
      <c r="KE38" s="105"/>
      <c r="KF38" s="110"/>
      <c r="KG38" s="106"/>
      <c r="KH38" s="110"/>
      <c r="KI38" s="105"/>
      <c r="KJ38" s="105"/>
      <c r="KU38" s="97"/>
      <c r="LA38" s="100"/>
      <c r="LE38" s="97"/>
      <c r="LR38" s="97"/>
      <c r="MW38" s="108"/>
      <c r="MX38" s="109"/>
      <c r="MY38" s="105"/>
      <c r="MZ38" s="110"/>
      <c r="NA38" s="106"/>
      <c r="NB38" s="110"/>
      <c r="NC38" s="105"/>
      <c r="ND38" s="105"/>
      <c r="NO38" s="97"/>
      <c r="NU38" s="100"/>
      <c r="NY38" s="97"/>
      <c r="OL38" s="97"/>
      <c r="PQ38" s="108"/>
      <c r="PR38" s="109"/>
      <c r="PS38" s="105"/>
      <c r="PT38" s="110"/>
      <c r="PU38" s="106"/>
      <c r="PV38" s="110"/>
      <c r="PW38" s="105"/>
      <c r="PX38" s="105"/>
      <c r="QI38" s="97"/>
      <c r="QO38" s="100"/>
      <c r="QS38" s="97"/>
      <c r="RF38" s="97"/>
      <c r="SK38" s="108"/>
      <c r="SL38" s="109"/>
      <c r="SM38" s="105"/>
      <c r="SN38" s="110"/>
      <c r="SO38" s="106"/>
      <c r="SP38" s="110"/>
      <c r="SQ38" s="105"/>
      <c r="SR38" s="105"/>
      <c r="TC38" s="97"/>
      <c r="TI38" s="100"/>
      <c r="TM38" s="97"/>
      <c r="TZ38" s="97"/>
      <c r="VE38" s="108"/>
      <c r="VF38" s="109"/>
      <c r="VG38" s="105"/>
      <c r="VH38" s="110"/>
      <c r="VI38" s="106"/>
      <c r="VJ38" s="110"/>
      <c r="VK38" s="105"/>
      <c r="VL38" s="105"/>
      <c r="VW38" s="97"/>
      <c r="WC38" s="100"/>
      <c r="WG38" s="97"/>
      <c r="WT38" s="97"/>
      <c r="XY38" s="108"/>
      <c r="XZ38" s="109"/>
      <c r="YA38" s="105"/>
      <c r="YB38" s="110"/>
      <c r="YC38" s="106"/>
      <c r="YD38" s="110"/>
      <c r="YE38" s="105"/>
      <c r="YF38" s="105"/>
      <c r="YQ38" s="97"/>
      <c r="YW38" s="100"/>
      <c r="ZA38" s="97"/>
      <c r="ZN38" s="97"/>
      <c r="AAS38" s="108"/>
      <c r="AAT38" s="109"/>
      <c r="AAU38" s="105"/>
      <c r="AAV38" s="110"/>
      <c r="AAW38" s="106"/>
      <c r="AAX38" s="110"/>
      <c r="AAY38" s="105"/>
      <c r="AAZ38" s="105"/>
      <c r="ABK38" s="97"/>
      <c r="ABQ38" s="100"/>
      <c r="ABU38" s="97"/>
      <c r="ACH38" s="97"/>
      <c r="ADM38" s="108"/>
      <c r="ADN38" s="109"/>
      <c r="ADO38" s="105"/>
      <c r="ADP38" s="110"/>
      <c r="ADQ38" s="106"/>
      <c r="ADR38" s="110"/>
      <c r="ADS38" s="105"/>
      <c r="ADT38" s="105"/>
      <c r="AEE38" s="97"/>
      <c r="AEK38" s="100"/>
      <c r="AEO38" s="97"/>
      <c r="AFB38" s="97"/>
      <c r="AGG38" s="108"/>
      <c r="AGH38" s="109"/>
      <c r="AGI38" s="105"/>
      <c r="AGJ38" s="110"/>
      <c r="AGK38" s="106"/>
      <c r="AGL38" s="110"/>
      <c r="AGM38" s="105"/>
      <c r="AGN38" s="105"/>
      <c r="AGY38" s="97"/>
      <c r="AHE38" s="100"/>
      <c r="AHI38" s="97"/>
      <c r="AHV38" s="97"/>
      <c r="AJA38" s="108"/>
      <c r="AJB38" s="109"/>
      <c r="AJC38" s="105"/>
      <c r="AJD38" s="110"/>
      <c r="AJE38" s="106"/>
      <c r="AJF38" s="110"/>
      <c r="AJG38" s="105"/>
      <c r="AJH38" s="105"/>
      <c r="AJS38" s="97"/>
      <c r="AJY38" s="100"/>
      <c r="AKC38" s="97"/>
      <c r="AKP38" s="97"/>
      <c r="ALU38" s="108"/>
      <c r="ALV38" s="109"/>
      <c r="ALW38" s="105"/>
      <c r="ALX38" s="110"/>
      <c r="ALY38" s="106"/>
      <c r="ALZ38" s="110"/>
      <c r="AMA38" s="105"/>
      <c r="AMB38" s="105"/>
      <c r="AMM38" s="97"/>
      <c r="AMS38" s="100"/>
      <c r="AMW38" s="97"/>
      <c r="ANJ38" s="97"/>
      <c r="AOO38" s="108"/>
      <c r="AOP38" s="109"/>
      <c r="AOQ38" s="105"/>
      <c r="AOR38" s="110"/>
      <c r="AOS38" s="106"/>
      <c r="AOT38" s="110"/>
      <c r="AOU38" s="105"/>
      <c r="AOV38" s="105"/>
      <c r="APG38" s="97"/>
      <c r="APM38" s="100"/>
      <c r="APQ38" s="97"/>
      <c r="AQD38" s="97"/>
      <c r="ARI38" s="108"/>
      <c r="ARJ38" s="109"/>
      <c r="ARK38" s="105"/>
      <c r="ARL38" s="110"/>
      <c r="ARM38" s="106"/>
      <c r="ARN38" s="110"/>
      <c r="ARO38" s="105"/>
      <c r="ARP38" s="105"/>
      <c r="ASA38" s="97"/>
      <c r="ASG38" s="100"/>
      <c r="ASK38" s="97"/>
      <c r="ASX38" s="97"/>
      <c r="AUC38" s="108"/>
      <c r="AUD38" s="109"/>
      <c r="AUE38" s="105"/>
      <c r="AUF38" s="110"/>
      <c r="AUG38" s="106"/>
      <c r="AUH38" s="110"/>
      <c r="AUI38" s="105"/>
      <c r="AUJ38" s="105"/>
      <c r="AUU38" s="97"/>
      <c r="AVA38" s="100"/>
      <c r="AVE38" s="97"/>
      <c r="AVR38" s="97"/>
      <c r="AWW38" s="108"/>
      <c r="AWX38" s="109"/>
      <c r="AWY38" s="105"/>
      <c r="AWZ38" s="110"/>
      <c r="AXA38" s="106"/>
      <c r="AXB38" s="110"/>
      <c r="AXC38" s="105"/>
      <c r="AXD38" s="105"/>
      <c r="AXO38" s="97"/>
      <c r="AXU38" s="100"/>
      <c r="AXY38" s="97"/>
      <c r="AYL38" s="97"/>
      <c r="AZQ38" s="108"/>
      <c r="AZR38" s="109"/>
      <c r="AZS38" s="105"/>
      <c r="AZT38" s="110"/>
      <c r="AZU38" s="106"/>
      <c r="AZV38" s="110"/>
      <c r="AZW38" s="105"/>
      <c r="AZX38" s="105"/>
      <c r="BAI38" s="97"/>
      <c r="BAO38" s="100"/>
      <c r="BAS38" s="97"/>
      <c r="BBF38" s="97"/>
      <c r="BCK38" s="108"/>
      <c r="BCL38" s="109"/>
      <c r="BCM38" s="105"/>
      <c r="BCN38" s="110"/>
      <c r="BCO38" s="106"/>
      <c r="BCP38" s="110"/>
      <c r="BCQ38" s="105"/>
      <c r="BCR38" s="105"/>
      <c r="BDC38" s="97"/>
      <c r="BDI38" s="100"/>
      <c r="BDM38" s="97"/>
      <c r="BDZ38" s="97"/>
      <c r="BFE38" s="108"/>
      <c r="BFF38" s="109"/>
      <c r="BFG38" s="105"/>
      <c r="BFH38" s="110"/>
      <c r="BFI38" s="106"/>
      <c r="BFJ38" s="110"/>
      <c r="BFK38" s="105"/>
      <c r="BFL38" s="105"/>
      <c r="BFW38" s="97"/>
      <c r="BGC38" s="100"/>
      <c r="BGG38" s="97"/>
      <c r="BGT38" s="97"/>
      <c r="BHY38" s="108"/>
      <c r="BHZ38" s="109"/>
      <c r="BIA38" s="105"/>
      <c r="BIB38" s="110"/>
      <c r="BIC38" s="106"/>
      <c r="BID38" s="110"/>
      <c r="BIE38" s="105"/>
      <c r="BIF38" s="105"/>
      <c r="BIQ38" s="97"/>
      <c r="BIW38" s="100"/>
      <c r="BJA38" s="97"/>
      <c r="BJN38" s="97"/>
      <c r="BKS38" s="108"/>
      <c r="BKT38" s="109"/>
      <c r="BKU38" s="105"/>
      <c r="BKV38" s="110"/>
      <c r="BKW38" s="106"/>
      <c r="BKX38" s="110"/>
      <c r="BKY38" s="105"/>
      <c r="BKZ38" s="105"/>
      <c r="BLK38" s="97"/>
      <c r="BLQ38" s="100"/>
      <c r="BLU38" s="97"/>
      <c r="BMH38" s="97"/>
      <c r="BNM38" s="108"/>
      <c r="BNN38" s="109"/>
      <c r="BNO38" s="105"/>
      <c r="BNP38" s="110"/>
      <c r="BNQ38" s="106"/>
      <c r="BNR38" s="110"/>
      <c r="BNS38" s="105"/>
      <c r="BNT38" s="105"/>
      <c r="BOE38" s="97"/>
      <c r="BOK38" s="100"/>
      <c r="BOO38" s="97"/>
      <c r="BPB38" s="97"/>
      <c r="BQG38" s="108"/>
      <c r="BQH38" s="109"/>
      <c r="BQI38" s="105"/>
      <c r="BQJ38" s="110"/>
      <c r="BQK38" s="106"/>
      <c r="BQL38" s="110"/>
      <c r="BQM38" s="105"/>
      <c r="BQN38" s="105"/>
      <c r="BQY38" s="97"/>
      <c r="BRE38" s="100"/>
      <c r="BRI38" s="97"/>
      <c r="BRV38" s="97"/>
      <c r="BTA38" s="108"/>
      <c r="BTB38" s="109"/>
      <c r="BTC38" s="105"/>
      <c r="BTD38" s="110"/>
      <c r="BTE38" s="106"/>
      <c r="BTF38" s="110"/>
      <c r="BTG38" s="105"/>
      <c r="BTH38" s="105"/>
      <c r="BTS38" s="97"/>
      <c r="BTY38" s="100"/>
      <c r="BUC38" s="97"/>
      <c r="BUP38" s="97"/>
      <c r="BVU38" s="108"/>
      <c r="BVV38" s="109"/>
      <c r="BVW38" s="105"/>
      <c r="BVX38" s="110"/>
      <c r="BVY38" s="106"/>
      <c r="BVZ38" s="110"/>
      <c r="BWA38" s="105"/>
      <c r="BWB38" s="105"/>
      <c r="BWM38" s="97"/>
      <c r="BWS38" s="100"/>
      <c r="BWW38" s="97"/>
      <c r="BXJ38" s="97"/>
      <c r="BYO38" s="108"/>
      <c r="BYP38" s="109"/>
      <c r="BYQ38" s="105"/>
      <c r="BYR38" s="110"/>
      <c r="BYS38" s="106"/>
      <c r="BYT38" s="110"/>
      <c r="BYU38" s="105"/>
      <c r="BYV38" s="105"/>
      <c r="BZG38" s="97"/>
      <c r="BZM38" s="100"/>
      <c r="BZQ38" s="97"/>
      <c r="CAD38" s="97"/>
      <c r="CBI38" s="108"/>
      <c r="CBJ38" s="109"/>
      <c r="CBK38" s="105"/>
      <c r="CBL38" s="110"/>
      <c r="CBM38" s="106"/>
      <c r="CBN38" s="110"/>
      <c r="CBO38" s="105"/>
      <c r="CBP38" s="105"/>
      <c r="CCA38" s="97"/>
      <c r="CCG38" s="100"/>
      <c r="CCK38" s="97"/>
      <c r="CCX38" s="97"/>
      <c r="CEC38" s="108"/>
      <c r="CED38" s="109"/>
      <c r="CEE38" s="105"/>
      <c r="CEF38" s="110"/>
      <c r="CEG38" s="106"/>
      <c r="CEH38" s="110"/>
      <c r="CEI38" s="105"/>
      <c r="CEJ38" s="105"/>
      <c r="CEU38" s="97"/>
      <c r="CFA38" s="100"/>
      <c r="CFE38" s="97"/>
      <c r="CFR38" s="97"/>
      <c r="CGW38" s="108"/>
      <c r="CGX38" s="109"/>
      <c r="CGY38" s="105"/>
      <c r="CGZ38" s="110"/>
      <c r="CHA38" s="106"/>
      <c r="CHB38" s="110"/>
      <c r="CHC38" s="105"/>
      <c r="CHD38" s="105"/>
      <c r="CHO38" s="97"/>
      <c r="CHU38" s="100"/>
      <c r="CHY38" s="97"/>
      <c r="CIL38" s="97"/>
      <c r="CJQ38" s="108"/>
      <c r="CJR38" s="109"/>
      <c r="CJS38" s="105"/>
      <c r="CJT38" s="110"/>
      <c r="CJU38" s="106"/>
      <c r="CJV38" s="110"/>
      <c r="CJW38" s="105"/>
      <c r="CJX38" s="105"/>
      <c r="CKI38" s="97"/>
      <c r="CKO38" s="100"/>
      <c r="CKS38" s="97"/>
      <c r="CLF38" s="97"/>
      <c r="CMK38" s="108"/>
      <c r="CML38" s="109"/>
      <c r="CMM38" s="105"/>
      <c r="CMN38" s="110"/>
      <c r="CMO38" s="106"/>
      <c r="CMP38" s="110"/>
      <c r="CMQ38" s="105"/>
      <c r="CMR38" s="105"/>
      <c r="CNC38" s="97"/>
      <c r="CNI38" s="100"/>
      <c r="CNM38" s="97"/>
      <c r="CNZ38" s="97"/>
      <c r="CPE38" s="108"/>
      <c r="CPF38" s="109"/>
      <c r="CPG38" s="105"/>
      <c r="CPH38" s="110"/>
      <c r="CPI38" s="106"/>
      <c r="CPJ38" s="110"/>
      <c r="CPK38" s="105"/>
      <c r="CPL38" s="105"/>
      <c r="CPW38" s="97"/>
      <c r="CQC38" s="100"/>
      <c r="CQG38" s="97"/>
      <c r="CQT38" s="97"/>
      <c r="CRY38" s="108"/>
      <c r="CRZ38" s="109"/>
      <c r="CSA38" s="105"/>
      <c r="CSB38" s="110"/>
      <c r="CSC38" s="106"/>
      <c r="CSD38" s="110"/>
      <c r="CSE38" s="105"/>
      <c r="CSF38" s="105"/>
      <c r="CSQ38" s="97"/>
      <c r="CSW38" s="100"/>
      <c r="CTA38" s="97"/>
      <c r="CTN38" s="97"/>
      <c r="CUS38" s="108"/>
      <c r="CUT38" s="109"/>
      <c r="CUU38" s="105"/>
      <c r="CUV38" s="110"/>
      <c r="CUW38" s="106"/>
      <c r="CUX38" s="110"/>
      <c r="CUY38" s="105"/>
      <c r="CUZ38" s="105"/>
      <c r="CVK38" s="97"/>
      <c r="CVQ38" s="100"/>
      <c r="CVU38" s="97"/>
      <c r="CWH38" s="97"/>
      <c r="CXM38" s="108"/>
      <c r="CXN38" s="109"/>
      <c r="CXO38" s="105"/>
      <c r="CXP38" s="110"/>
      <c r="CXQ38" s="106"/>
      <c r="CXR38" s="110"/>
      <c r="CXS38" s="105"/>
      <c r="CXT38" s="105"/>
      <c r="CYE38" s="97"/>
      <c r="CYK38" s="100"/>
      <c r="CYO38" s="97"/>
      <c r="CZB38" s="97"/>
      <c r="DAG38" s="108"/>
      <c r="DAH38" s="109"/>
      <c r="DAI38" s="105"/>
      <c r="DAJ38" s="110"/>
      <c r="DAK38" s="106"/>
      <c r="DAL38" s="110"/>
      <c r="DAM38" s="105"/>
      <c r="DAN38" s="105"/>
      <c r="DAY38" s="97"/>
      <c r="DBE38" s="100"/>
      <c r="DBI38" s="97"/>
      <c r="DBV38" s="97"/>
      <c r="DDA38" s="108"/>
      <c r="DDB38" s="109"/>
      <c r="DDC38" s="105"/>
      <c r="DDD38" s="110"/>
      <c r="DDE38" s="106"/>
      <c r="DDF38" s="110"/>
      <c r="DDG38" s="105"/>
      <c r="DDH38" s="105"/>
      <c r="DDS38" s="97"/>
      <c r="DDY38" s="100"/>
      <c r="DEC38" s="97"/>
      <c r="DEP38" s="97"/>
      <c r="DFU38" s="108"/>
      <c r="DFV38" s="109"/>
      <c r="DFW38" s="105"/>
      <c r="DFX38" s="110"/>
      <c r="DFY38" s="106"/>
      <c r="DFZ38" s="110"/>
      <c r="DGA38" s="105"/>
      <c r="DGB38" s="105"/>
      <c r="DGM38" s="97"/>
      <c r="DGS38" s="100"/>
      <c r="DGW38" s="97"/>
      <c r="DHJ38" s="97"/>
      <c r="DIO38" s="108"/>
      <c r="DIP38" s="109"/>
      <c r="DIQ38" s="105"/>
      <c r="DIR38" s="110"/>
      <c r="DIS38" s="106"/>
      <c r="DIT38" s="110"/>
      <c r="DIU38" s="105"/>
      <c r="DIV38" s="105"/>
      <c r="DJG38" s="97"/>
      <c r="DJM38" s="100"/>
      <c r="DJQ38" s="97"/>
      <c r="DKD38" s="97"/>
      <c r="DLI38" s="108"/>
      <c r="DLJ38" s="109"/>
      <c r="DLK38" s="105"/>
      <c r="DLL38" s="110"/>
      <c r="DLM38" s="106"/>
      <c r="DLN38" s="110"/>
      <c r="DLO38" s="105"/>
      <c r="DLP38" s="105"/>
      <c r="DMA38" s="97"/>
      <c r="DMG38" s="100"/>
      <c r="DMK38" s="97"/>
      <c r="DMX38" s="97"/>
      <c r="DOC38" s="108"/>
      <c r="DOD38" s="109"/>
      <c r="DOE38" s="105"/>
      <c r="DOF38" s="110"/>
      <c r="DOG38" s="106"/>
      <c r="DOH38" s="110"/>
      <c r="DOI38" s="105"/>
      <c r="DOJ38" s="105"/>
      <c r="DOU38" s="97"/>
      <c r="DPA38" s="100"/>
      <c r="DPE38" s="97"/>
      <c r="DPR38" s="97"/>
      <c r="DQW38" s="108"/>
      <c r="DQX38" s="109"/>
      <c r="DQY38" s="105"/>
      <c r="DQZ38" s="110"/>
      <c r="DRA38" s="106"/>
      <c r="DRB38" s="110"/>
      <c r="DRC38" s="105"/>
      <c r="DRD38" s="105"/>
      <c r="DRO38" s="97"/>
      <c r="DRU38" s="100"/>
      <c r="DRY38" s="97"/>
      <c r="DSL38" s="97"/>
      <c r="DTQ38" s="108"/>
      <c r="DTR38" s="109"/>
      <c r="DTS38" s="105"/>
      <c r="DTT38" s="110"/>
      <c r="DTU38" s="106"/>
      <c r="DTV38" s="110"/>
      <c r="DTW38" s="105"/>
      <c r="DTX38" s="105"/>
      <c r="DUI38" s="97"/>
      <c r="DUO38" s="100"/>
      <c r="DUS38" s="97"/>
      <c r="DVF38" s="97"/>
      <c r="DWK38" s="108"/>
      <c r="DWL38" s="109"/>
      <c r="DWM38" s="105"/>
      <c r="DWN38" s="110"/>
      <c r="DWO38" s="106"/>
      <c r="DWP38" s="110"/>
      <c r="DWQ38" s="105"/>
      <c r="DWR38" s="105"/>
      <c r="DXC38" s="97"/>
      <c r="DXI38" s="100"/>
      <c r="DXM38" s="97"/>
      <c r="DXZ38" s="97"/>
      <c r="DZE38" s="108"/>
      <c r="DZF38" s="109"/>
      <c r="DZG38" s="105"/>
      <c r="DZH38" s="110"/>
      <c r="DZI38" s="106"/>
      <c r="DZJ38" s="110"/>
      <c r="DZK38" s="105"/>
      <c r="DZL38" s="105"/>
      <c r="DZW38" s="97"/>
      <c r="EAC38" s="100"/>
      <c r="EAG38" s="97"/>
      <c r="EAT38" s="97"/>
      <c r="EBY38" s="108"/>
      <c r="EBZ38" s="109"/>
      <c r="ECA38" s="105"/>
      <c r="ECB38" s="110"/>
      <c r="ECC38" s="106"/>
      <c r="ECD38" s="110"/>
      <c r="ECE38" s="105"/>
      <c r="ECF38" s="105"/>
      <c r="ECQ38" s="97"/>
      <c r="ECW38" s="100"/>
      <c r="EDA38" s="97"/>
      <c r="EDN38" s="97"/>
      <c r="EES38" s="108"/>
      <c r="EET38" s="109"/>
      <c r="EEU38" s="105"/>
      <c r="EEV38" s="110"/>
      <c r="EEW38" s="106"/>
      <c r="EEX38" s="110"/>
      <c r="EEY38" s="105"/>
      <c r="EEZ38" s="105"/>
      <c r="EFK38" s="97"/>
      <c r="EFQ38" s="100"/>
      <c r="EFU38" s="97"/>
      <c r="EGH38" s="97"/>
      <c r="EHM38" s="108"/>
      <c r="EHN38" s="109"/>
      <c r="EHO38" s="105"/>
      <c r="EHP38" s="110"/>
      <c r="EHQ38" s="106"/>
      <c r="EHR38" s="110"/>
      <c r="EHS38" s="105"/>
      <c r="EHT38" s="105"/>
      <c r="EIE38" s="97"/>
      <c r="EIK38" s="100"/>
      <c r="EIO38" s="97"/>
      <c r="EJB38" s="97"/>
      <c r="EKG38" s="108"/>
      <c r="EKH38" s="109"/>
      <c r="EKI38" s="105"/>
      <c r="EKJ38" s="110"/>
      <c r="EKK38" s="106"/>
      <c r="EKL38" s="110"/>
      <c r="EKM38" s="105"/>
      <c r="EKN38" s="105"/>
      <c r="EKY38" s="97"/>
      <c r="ELE38" s="100"/>
      <c r="ELI38" s="97"/>
      <c r="ELV38" s="97"/>
      <c r="ENA38" s="108"/>
      <c r="ENB38" s="109"/>
      <c r="ENC38" s="105"/>
      <c r="END38" s="110"/>
      <c r="ENE38" s="106"/>
      <c r="ENF38" s="110"/>
      <c r="ENG38" s="105"/>
      <c r="ENH38" s="105"/>
      <c r="ENS38" s="97"/>
      <c r="ENY38" s="100"/>
      <c r="EOC38" s="97"/>
      <c r="EOP38" s="97"/>
      <c r="EPU38" s="108"/>
      <c r="EPV38" s="109"/>
      <c r="EPW38" s="105"/>
      <c r="EPX38" s="110"/>
      <c r="EPY38" s="106"/>
      <c r="EPZ38" s="110"/>
      <c r="EQA38" s="105"/>
      <c r="EQB38" s="105"/>
      <c r="EQM38" s="97"/>
      <c r="EQS38" s="100"/>
      <c r="EQW38" s="97"/>
      <c r="ERJ38" s="97"/>
      <c r="ESO38" s="108"/>
      <c r="ESP38" s="109"/>
      <c r="ESQ38" s="105"/>
      <c r="ESR38" s="110"/>
      <c r="ESS38" s="106"/>
      <c r="EST38" s="110"/>
      <c r="ESU38" s="105"/>
      <c r="ESV38" s="105"/>
      <c r="ETG38" s="97"/>
      <c r="ETM38" s="100"/>
      <c r="ETQ38" s="97"/>
      <c r="EUD38" s="97"/>
      <c r="EVI38" s="108"/>
      <c r="EVJ38" s="109"/>
      <c r="EVK38" s="105"/>
      <c r="EVL38" s="110"/>
      <c r="EVM38" s="106"/>
      <c r="EVN38" s="110"/>
      <c r="EVO38" s="105"/>
      <c r="EVP38" s="105"/>
      <c r="EWA38" s="97"/>
      <c r="EWG38" s="100"/>
      <c r="EWK38" s="97"/>
      <c r="EWX38" s="97"/>
      <c r="EYC38" s="108"/>
      <c r="EYD38" s="109"/>
      <c r="EYE38" s="105"/>
      <c r="EYF38" s="110"/>
      <c r="EYG38" s="106"/>
      <c r="EYH38" s="110"/>
      <c r="EYI38" s="105"/>
      <c r="EYJ38" s="105"/>
      <c r="EYU38" s="97"/>
      <c r="EZA38" s="100"/>
      <c r="EZE38" s="97"/>
      <c r="EZR38" s="97"/>
      <c r="FAW38" s="108"/>
      <c r="FAX38" s="109"/>
      <c r="FAY38" s="105"/>
      <c r="FAZ38" s="110"/>
      <c r="FBA38" s="106"/>
      <c r="FBB38" s="110"/>
      <c r="FBC38" s="105"/>
      <c r="FBD38" s="105"/>
      <c r="FBO38" s="97"/>
      <c r="FBU38" s="100"/>
      <c r="FBY38" s="97"/>
      <c r="FCL38" s="97"/>
      <c r="FDQ38" s="108"/>
      <c r="FDR38" s="109"/>
      <c r="FDS38" s="105"/>
      <c r="FDT38" s="110"/>
      <c r="FDU38" s="106"/>
      <c r="FDV38" s="110"/>
      <c r="FDW38" s="105"/>
      <c r="FDX38" s="105"/>
      <c r="FEI38" s="97"/>
      <c r="FEO38" s="100"/>
      <c r="FES38" s="97"/>
      <c r="FFF38" s="97"/>
      <c r="FGK38" s="108"/>
      <c r="FGL38" s="109"/>
      <c r="FGM38" s="105"/>
      <c r="FGN38" s="110"/>
      <c r="FGO38" s="106"/>
      <c r="FGP38" s="110"/>
      <c r="FGQ38" s="105"/>
      <c r="FGR38" s="105"/>
      <c r="FHC38" s="97"/>
      <c r="FHI38" s="100"/>
      <c r="FHM38" s="97"/>
      <c r="FHZ38" s="97"/>
      <c r="FJE38" s="108"/>
      <c r="FJF38" s="109"/>
      <c r="FJG38" s="105"/>
      <c r="FJH38" s="110"/>
      <c r="FJI38" s="106"/>
      <c r="FJJ38" s="110"/>
      <c r="FJK38" s="105"/>
      <c r="FJL38" s="105"/>
      <c r="FJW38" s="97"/>
      <c r="FKC38" s="100"/>
      <c r="FKG38" s="97"/>
      <c r="FKT38" s="97"/>
      <c r="FLY38" s="108"/>
      <c r="FLZ38" s="109"/>
      <c r="FMA38" s="105"/>
      <c r="FMB38" s="110"/>
      <c r="FMC38" s="106"/>
      <c r="FMD38" s="110"/>
      <c r="FME38" s="105"/>
      <c r="FMF38" s="105"/>
      <c r="FMQ38" s="97"/>
      <c r="FMW38" s="100"/>
      <c r="FNA38" s="97"/>
      <c r="FNN38" s="97"/>
      <c r="FOS38" s="108"/>
      <c r="FOT38" s="109"/>
      <c r="FOU38" s="105"/>
      <c r="FOV38" s="110"/>
      <c r="FOW38" s="106"/>
      <c r="FOX38" s="110"/>
      <c r="FOY38" s="105"/>
      <c r="FOZ38" s="105"/>
      <c r="FPK38" s="97"/>
      <c r="FPQ38" s="100"/>
      <c r="FPU38" s="97"/>
      <c r="FQH38" s="97"/>
      <c r="FRM38" s="108"/>
      <c r="FRN38" s="109"/>
      <c r="FRO38" s="105"/>
      <c r="FRP38" s="110"/>
      <c r="FRQ38" s="106"/>
      <c r="FRR38" s="110"/>
      <c r="FRS38" s="105"/>
      <c r="FRT38" s="105"/>
      <c r="FSE38" s="97"/>
      <c r="FSK38" s="100"/>
      <c r="FSO38" s="97"/>
      <c r="FTB38" s="97"/>
      <c r="FUG38" s="108"/>
      <c r="FUH38" s="109"/>
      <c r="FUI38" s="105"/>
      <c r="FUJ38" s="110"/>
      <c r="FUK38" s="106"/>
      <c r="FUL38" s="110"/>
      <c r="FUM38" s="105"/>
      <c r="FUN38" s="105"/>
      <c r="FUY38" s="97"/>
      <c r="FVE38" s="100"/>
      <c r="FVI38" s="97"/>
      <c r="FVV38" s="97"/>
      <c r="FXA38" s="108"/>
      <c r="FXB38" s="109"/>
      <c r="FXC38" s="105"/>
      <c r="FXD38" s="110"/>
      <c r="FXE38" s="106"/>
      <c r="FXF38" s="110"/>
      <c r="FXG38" s="105"/>
      <c r="FXH38" s="105"/>
      <c r="FXS38" s="97"/>
      <c r="FXY38" s="100"/>
      <c r="FYC38" s="97"/>
      <c r="FYP38" s="97"/>
      <c r="FZU38" s="108"/>
      <c r="FZV38" s="109"/>
      <c r="FZW38" s="105"/>
      <c r="FZX38" s="110"/>
      <c r="FZY38" s="106"/>
      <c r="FZZ38" s="110"/>
      <c r="GAA38" s="105"/>
      <c r="GAB38" s="105"/>
      <c r="GAM38" s="97"/>
      <c r="GAS38" s="100"/>
      <c r="GAW38" s="97"/>
      <c r="GBJ38" s="97"/>
      <c r="GCO38" s="108"/>
      <c r="GCP38" s="109"/>
      <c r="GCQ38" s="105"/>
      <c r="GCR38" s="110"/>
      <c r="GCS38" s="106"/>
      <c r="GCT38" s="110"/>
      <c r="GCU38" s="105"/>
      <c r="GCV38" s="105"/>
      <c r="GDG38" s="97"/>
      <c r="GDM38" s="100"/>
      <c r="GDQ38" s="97"/>
      <c r="GED38" s="97"/>
      <c r="GFI38" s="108"/>
      <c r="GFJ38" s="109"/>
      <c r="GFK38" s="105"/>
      <c r="GFL38" s="110"/>
      <c r="GFM38" s="106"/>
      <c r="GFN38" s="110"/>
      <c r="GFO38" s="105"/>
      <c r="GFP38" s="105"/>
      <c r="GGA38" s="97"/>
      <c r="GGG38" s="100"/>
      <c r="GGK38" s="97"/>
      <c r="GGX38" s="97"/>
      <c r="GIC38" s="108"/>
      <c r="GID38" s="109"/>
      <c r="GIE38" s="105"/>
      <c r="GIF38" s="110"/>
      <c r="GIG38" s="106"/>
      <c r="GIH38" s="110"/>
      <c r="GII38" s="105"/>
      <c r="GIJ38" s="105"/>
      <c r="GIU38" s="97"/>
      <c r="GJA38" s="100"/>
      <c r="GJE38" s="97"/>
      <c r="GJR38" s="97"/>
      <c r="GKW38" s="108"/>
      <c r="GKX38" s="109"/>
      <c r="GKY38" s="105"/>
      <c r="GKZ38" s="110"/>
      <c r="GLA38" s="106"/>
      <c r="GLB38" s="110"/>
      <c r="GLC38" s="105"/>
      <c r="GLD38" s="105"/>
      <c r="GLO38" s="97"/>
      <c r="GLU38" s="100"/>
      <c r="GLY38" s="97"/>
      <c r="GML38" s="97"/>
      <c r="GNQ38" s="108"/>
      <c r="GNR38" s="109"/>
      <c r="GNS38" s="105"/>
      <c r="GNT38" s="110"/>
      <c r="GNU38" s="106"/>
      <c r="GNV38" s="110"/>
      <c r="GNW38" s="105"/>
      <c r="GNX38" s="105"/>
      <c r="GOI38" s="97"/>
      <c r="GOO38" s="100"/>
      <c r="GOS38" s="97"/>
      <c r="GPF38" s="97"/>
      <c r="GQK38" s="108"/>
      <c r="GQL38" s="109"/>
      <c r="GQM38" s="105"/>
      <c r="GQN38" s="110"/>
      <c r="GQO38" s="106"/>
      <c r="GQP38" s="110"/>
      <c r="GQQ38" s="105"/>
      <c r="GQR38" s="105"/>
      <c r="GRC38" s="97"/>
      <c r="GRI38" s="100"/>
      <c r="GRM38" s="97"/>
      <c r="GRZ38" s="97"/>
      <c r="GTE38" s="108"/>
      <c r="GTF38" s="109"/>
      <c r="GTG38" s="105"/>
      <c r="GTH38" s="110"/>
      <c r="GTI38" s="106"/>
      <c r="GTJ38" s="110"/>
      <c r="GTK38" s="105"/>
      <c r="GTL38" s="105"/>
      <c r="GTW38" s="97"/>
      <c r="GUC38" s="100"/>
      <c r="GUG38" s="97"/>
      <c r="GUT38" s="97"/>
      <c r="GVY38" s="108"/>
      <c r="GVZ38" s="109"/>
      <c r="GWA38" s="105"/>
      <c r="GWB38" s="110"/>
      <c r="GWC38" s="106"/>
      <c r="GWD38" s="110"/>
      <c r="GWE38" s="105"/>
      <c r="GWF38" s="105"/>
      <c r="GWQ38" s="97"/>
      <c r="GWW38" s="100"/>
      <c r="GXA38" s="97"/>
      <c r="GXN38" s="97"/>
      <c r="GYS38" s="108"/>
      <c r="GYT38" s="109"/>
      <c r="GYU38" s="105"/>
      <c r="GYV38" s="110"/>
      <c r="GYW38" s="106"/>
      <c r="GYX38" s="110"/>
      <c r="GYY38" s="105"/>
      <c r="GYZ38" s="105"/>
      <c r="GZK38" s="97"/>
      <c r="GZQ38" s="100"/>
      <c r="GZU38" s="97"/>
      <c r="HAH38" s="97"/>
      <c r="HBM38" s="108"/>
      <c r="HBN38" s="109"/>
      <c r="HBO38" s="105"/>
      <c r="HBP38" s="110"/>
      <c r="HBQ38" s="106"/>
      <c r="HBR38" s="110"/>
      <c r="HBS38" s="105"/>
      <c r="HBT38" s="105"/>
      <c r="HCE38" s="97"/>
      <c r="HCK38" s="100"/>
      <c r="HCO38" s="97"/>
      <c r="HDB38" s="97"/>
      <c r="HEG38" s="108"/>
      <c r="HEH38" s="109"/>
      <c r="HEI38" s="105"/>
      <c r="HEJ38" s="110"/>
      <c r="HEK38" s="106"/>
      <c r="HEL38" s="110"/>
      <c r="HEM38" s="105"/>
      <c r="HEN38" s="105"/>
      <c r="HEY38" s="97"/>
      <c r="HFE38" s="100"/>
      <c r="HFI38" s="97"/>
      <c r="HFV38" s="97"/>
      <c r="HHA38" s="108"/>
      <c r="HHB38" s="109"/>
      <c r="HHC38" s="105"/>
      <c r="HHD38" s="110"/>
      <c r="HHE38" s="106"/>
      <c r="HHF38" s="110"/>
      <c r="HHG38" s="105"/>
      <c r="HHH38" s="105"/>
      <c r="HHS38" s="97"/>
      <c r="HHY38" s="100"/>
      <c r="HIC38" s="97"/>
      <c r="HIP38" s="97"/>
      <c r="HJU38" s="108"/>
      <c r="HJV38" s="109"/>
      <c r="HJW38" s="105"/>
      <c r="HJX38" s="110"/>
      <c r="HJY38" s="106"/>
      <c r="HJZ38" s="110"/>
      <c r="HKA38" s="105"/>
      <c r="HKB38" s="105"/>
      <c r="HKM38" s="97"/>
      <c r="HKS38" s="100"/>
      <c r="HKW38" s="97"/>
      <c r="HLJ38" s="97"/>
      <c r="HMO38" s="108"/>
      <c r="HMP38" s="109"/>
      <c r="HMQ38" s="105"/>
      <c r="HMR38" s="110"/>
      <c r="HMS38" s="106"/>
      <c r="HMT38" s="110"/>
      <c r="HMU38" s="105"/>
      <c r="HMV38" s="105"/>
      <c r="HNG38" s="97"/>
      <c r="HNM38" s="100"/>
      <c r="HNQ38" s="97"/>
      <c r="HOD38" s="97"/>
      <c r="HPI38" s="108"/>
      <c r="HPJ38" s="109"/>
      <c r="HPK38" s="105"/>
      <c r="HPL38" s="110"/>
      <c r="HPM38" s="106"/>
      <c r="HPN38" s="110"/>
      <c r="HPO38" s="105"/>
      <c r="HPP38" s="105"/>
      <c r="HQA38" s="97"/>
      <c r="HQG38" s="100"/>
      <c r="HQK38" s="97"/>
      <c r="HQX38" s="97"/>
      <c r="HSC38" s="108"/>
      <c r="HSD38" s="109"/>
      <c r="HSE38" s="105"/>
      <c r="HSF38" s="110"/>
      <c r="HSG38" s="106"/>
      <c r="HSH38" s="110"/>
      <c r="HSI38" s="105"/>
      <c r="HSJ38" s="105"/>
      <c r="HSU38" s="97"/>
      <c r="HTA38" s="100"/>
      <c r="HTE38" s="97"/>
      <c r="HTR38" s="97"/>
      <c r="HUW38" s="108"/>
      <c r="HUX38" s="109"/>
      <c r="HUY38" s="105"/>
      <c r="HUZ38" s="110"/>
      <c r="HVA38" s="106"/>
      <c r="HVB38" s="110"/>
      <c r="HVC38" s="105"/>
      <c r="HVD38" s="105"/>
      <c r="HVO38" s="97"/>
      <c r="HVU38" s="100"/>
      <c r="HVY38" s="97"/>
      <c r="HWL38" s="97"/>
      <c r="HXQ38" s="108"/>
      <c r="HXR38" s="109"/>
      <c r="HXS38" s="105"/>
      <c r="HXT38" s="110"/>
      <c r="HXU38" s="106"/>
      <c r="HXV38" s="110"/>
      <c r="HXW38" s="105"/>
      <c r="HXX38" s="105"/>
      <c r="HYI38" s="97"/>
      <c r="HYO38" s="100"/>
      <c r="HYS38" s="97"/>
      <c r="HZF38" s="97"/>
      <c r="IAK38" s="108"/>
      <c r="IAL38" s="109"/>
      <c r="IAM38" s="105"/>
      <c r="IAN38" s="110"/>
      <c r="IAO38" s="106"/>
      <c r="IAP38" s="110"/>
      <c r="IAQ38" s="105"/>
      <c r="IAR38" s="105"/>
      <c r="IBC38" s="97"/>
      <c r="IBI38" s="100"/>
      <c r="IBM38" s="97"/>
      <c r="IBZ38" s="97"/>
      <c r="IDE38" s="108"/>
      <c r="IDF38" s="109"/>
      <c r="IDG38" s="105"/>
      <c r="IDH38" s="110"/>
      <c r="IDI38" s="106"/>
      <c r="IDJ38" s="110"/>
      <c r="IDK38" s="105"/>
      <c r="IDL38" s="105"/>
      <c r="IDW38" s="97"/>
      <c r="IEC38" s="100"/>
      <c r="IEG38" s="97"/>
      <c r="IET38" s="97"/>
      <c r="IFY38" s="108"/>
      <c r="IFZ38" s="109"/>
      <c r="IGA38" s="105"/>
      <c r="IGB38" s="110"/>
      <c r="IGC38" s="106"/>
      <c r="IGD38" s="110"/>
      <c r="IGE38" s="105"/>
      <c r="IGF38" s="105"/>
      <c r="IGQ38" s="97"/>
      <c r="IGW38" s="100"/>
      <c r="IHA38" s="97"/>
      <c r="IHN38" s="97"/>
      <c r="IIS38" s="108"/>
      <c r="IIT38" s="109"/>
      <c r="IIU38" s="105"/>
      <c r="IIV38" s="110"/>
      <c r="IIW38" s="106"/>
      <c r="IIX38" s="110"/>
      <c r="IIY38" s="105"/>
      <c r="IIZ38" s="105"/>
      <c r="IJK38" s="97"/>
      <c r="IJQ38" s="100"/>
      <c r="IJU38" s="97"/>
      <c r="IKH38" s="97"/>
      <c r="ILM38" s="108"/>
      <c r="ILN38" s="109"/>
      <c r="ILO38" s="105"/>
      <c r="ILP38" s="110"/>
      <c r="ILQ38" s="106"/>
      <c r="ILR38" s="110"/>
      <c r="ILS38" s="105"/>
      <c r="ILT38" s="105"/>
      <c r="IME38" s="97"/>
      <c r="IMK38" s="100"/>
      <c r="IMO38" s="97"/>
      <c r="INB38" s="97"/>
      <c r="IOG38" s="108"/>
      <c r="IOH38" s="109"/>
      <c r="IOI38" s="105"/>
      <c r="IOJ38" s="110"/>
      <c r="IOK38" s="106"/>
      <c r="IOL38" s="110"/>
      <c r="IOM38" s="105"/>
      <c r="ION38" s="105"/>
      <c r="IOY38" s="97"/>
      <c r="IPE38" s="100"/>
      <c r="IPI38" s="97"/>
      <c r="IPV38" s="97"/>
      <c r="IRA38" s="108"/>
      <c r="IRB38" s="109"/>
      <c r="IRC38" s="105"/>
      <c r="IRD38" s="110"/>
      <c r="IRE38" s="106"/>
      <c r="IRF38" s="110"/>
      <c r="IRG38" s="105"/>
      <c r="IRH38" s="105"/>
      <c r="IRS38" s="97"/>
      <c r="IRY38" s="100"/>
      <c r="ISC38" s="97"/>
      <c r="ISP38" s="97"/>
      <c r="ITU38" s="108"/>
      <c r="ITV38" s="109"/>
      <c r="ITW38" s="105"/>
      <c r="ITX38" s="110"/>
      <c r="ITY38" s="106"/>
      <c r="ITZ38" s="110"/>
      <c r="IUA38" s="105"/>
      <c r="IUB38" s="105"/>
      <c r="IUM38" s="97"/>
      <c r="IUS38" s="100"/>
      <c r="IUW38" s="97"/>
      <c r="IVJ38" s="97"/>
      <c r="IWO38" s="108"/>
      <c r="IWP38" s="109"/>
      <c r="IWQ38" s="105"/>
      <c r="IWR38" s="110"/>
      <c r="IWS38" s="106"/>
      <c r="IWT38" s="110"/>
      <c r="IWU38" s="105"/>
      <c r="IWV38" s="105"/>
      <c r="IXG38" s="97"/>
      <c r="IXM38" s="100"/>
      <c r="IXQ38" s="97"/>
      <c r="IYD38" s="97"/>
      <c r="IZI38" s="108"/>
      <c r="IZJ38" s="109"/>
      <c r="IZK38" s="105"/>
      <c r="IZL38" s="110"/>
      <c r="IZM38" s="106"/>
      <c r="IZN38" s="110"/>
      <c r="IZO38" s="105"/>
      <c r="IZP38" s="105"/>
      <c r="JAA38" s="97"/>
      <c r="JAG38" s="100"/>
      <c r="JAK38" s="97"/>
      <c r="JAX38" s="97"/>
      <c r="JCC38" s="108"/>
      <c r="JCD38" s="109"/>
      <c r="JCE38" s="105"/>
      <c r="JCF38" s="110"/>
      <c r="JCG38" s="106"/>
      <c r="JCH38" s="110"/>
      <c r="JCI38" s="105"/>
      <c r="JCJ38" s="105"/>
      <c r="JCU38" s="97"/>
      <c r="JDA38" s="100"/>
      <c r="JDE38" s="97"/>
      <c r="JDR38" s="97"/>
      <c r="JEW38" s="108"/>
      <c r="JEX38" s="109"/>
      <c r="JEY38" s="105"/>
      <c r="JEZ38" s="110"/>
      <c r="JFA38" s="106"/>
      <c r="JFB38" s="110"/>
      <c r="JFC38" s="105"/>
      <c r="JFD38" s="105"/>
      <c r="JFO38" s="97"/>
      <c r="JFU38" s="100"/>
      <c r="JFY38" s="97"/>
      <c r="JGL38" s="97"/>
      <c r="JHQ38" s="108"/>
      <c r="JHR38" s="109"/>
      <c r="JHS38" s="105"/>
      <c r="JHT38" s="110"/>
      <c r="JHU38" s="106"/>
      <c r="JHV38" s="110"/>
      <c r="JHW38" s="105"/>
      <c r="JHX38" s="105"/>
      <c r="JII38" s="97"/>
      <c r="JIO38" s="100"/>
      <c r="JIS38" s="97"/>
      <c r="JJF38" s="97"/>
      <c r="JKK38" s="108"/>
      <c r="JKL38" s="109"/>
      <c r="JKM38" s="105"/>
      <c r="JKN38" s="110"/>
      <c r="JKO38" s="106"/>
      <c r="JKP38" s="110"/>
      <c r="JKQ38" s="105"/>
      <c r="JKR38" s="105"/>
      <c r="JLC38" s="97"/>
      <c r="JLI38" s="100"/>
      <c r="JLM38" s="97"/>
      <c r="JLZ38" s="97"/>
      <c r="JNE38" s="108"/>
      <c r="JNF38" s="109"/>
      <c r="JNG38" s="105"/>
      <c r="JNH38" s="110"/>
      <c r="JNI38" s="106"/>
      <c r="JNJ38" s="110"/>
      <c r="JNK38" s="105"/>
      <c r="JNL38" s="105"/>
      <c r="JNW38" s="97"/>
      <c r="JOC38" s="100"/>
      <c r="JOG38" s="97"/>
      <c r="JOT38" s="97"/>
      <c r="JPY38" s="108"/>
      <c r="JPZ38" s="109"/>
      <c r="JQA38" s="105"/>
      <c r="JQB38" s="110"/>
      <c r="JQC38" s="106"/>
      <c r="JQD38" s="110"/>
      <c r="JQE38" s="105"/>
      <c r="JQF38" s="105"/>
      <c r="JQQ38" s="97"/>
      <c r="JQW38" s="100"/>
      <c r="JRA38" s="97"/>
      <c r="JRN38" s="97"/>
      <c r="JSS38" s="108"/>
      <c r="JST38" s="109"/>
      <c r="JSU38" s="105"/>
      <c r="JSV38" s="110"/>
      <c r="JSW38" s="106"/>
      <c r="JSX38" s="110"/>
      <c r="JSY38" s="105"/>
      <c r="JSZ38" s="105"/>
      <c r="JTK38" s="97"/>
      <c r="JTQ38" s="100"/>
      <c r="JTU38" s="97"/>
      <c r="JUH38" s="97"/>
    </row>
    <row r="39" spans="1:1016 1027:2045 2058:3066 3097:4074 4105:5120 5131:6139 6145:7157 7170:7314" x14ac:dyDescent="0.2">
      <c r="A39" s="108"/>
      <c r="B39" s="109"/>
      <c r="C39" s="105"/>
      <c r="D39" s="110"/>
      <c r="E39" s="106"/>
      <c r="F39" s="110"/>
      <c r="G39" s="105"/>
      <c r="H39" s="105"/>
      <c r="S39" s="97"/>
      <c r="Y39" s="100"/>
      <c r="AC39" s="97"/>
      <c r="AP39" s="97"/>
      <c r="BU39" s="108"/>
      <c r="BV39" s="109"/>
      <c r="BW39" s="105"/>
      <c r="BX39" s="110"/>
      <c r="BY39" s="106"/>
      <c r="BZ39" s="110"/>
      <c r="CA39" s="105"/>
      <c r="CB39" s="105"/>
      <c r="CM39" s="97"/>
      <c r="CS39" s="100"/>
      <c r="CW39" s="97"/>
      <c r="DJ39" s="97"/>
      <c r="EO39" s="108"/>
      <c r="EP39" s="109"/>
      <c r="EQ39" s="105"/>
      <c r="ER39" s="110"/>
      <c r="ES39" s="106"/>
      <c r="ET39" s="110"/>
      <c r="EU39" s="105"/>
      <c r="EV39" s="105"/>
      <c r="FG39" s="97"/>
      <c r="FM39" s="100"/>
      <c r="FQ39" s="97"/>
      <c r="GD39" s="97"/>
      <c r="HI39" s="108"/>
      <c r="HJ39" s="109"/>
      <c r="HK39" s="105"/>
      <c r="HL39" s="110"/>
      <c r="HM39" s="106"/>
      <c r="HN39" s="110"/>
      <c r="HO39" s="105"/>
      <c r="HP39" s="105"/>
      <c r="IA39" s="97"/>
      <c r="IG39" s="100"/>
      <c r="IK39" s="97"/>
      <c r="IX39" s="97"/>
      <c r="KC39" s="108"/>
      <c r="KD39" s="109"/>
      <c r="KE39" s="105"/>
      <c r="KF39" s="110"/>
      <c r="KG39" s="106"/>
      <c r="KH39" s="110"/>
      <c r="KI39" s="105"/>
      <c r="KJ39" s="105"/>
      <c r="KU39" s="97"/>
      <c r="LA39" s="100"/>
      <c r="LE39" s="97"/>
      <c r="LR39" s="97"/>
      <c r="MW39" s="108"/>
      <c r="MX39" s="109"/>
      <c r="MY39" s="105"/>
      <c r="MZ39" s="110"/>
      <c r="NA39" s="106"/>
      <c r="NB39" s="110"/>
      <c r="NC39" s="105"/>
      <c r="ND39" s="105"/>
      <c r="NO39" s="97"/>
      <c r="NU39" s="100"/>
      <c r="NY39" s="97"/>
      <c r="OL39" s="97"/>
      <c r="PQ39" s="108"/>
      <c r="PR39" s="109"/>
      <c r="PS39" s="105"/>
      <c r="PT39" s="110"/>
      <c r="PU39" s="106"/>
      <c r="PV39" s="110"/>
      <c r="PW39" s="105"/>
      <c r="PX39" s="105"/>
      <c r="QI39" s="97"/>
      <c r="QO39" s="100"/>
      <c r="QS39" s="97"/>
      <c r="RF39" s="97"/>
      <c r="SK39" s="108"/>
      <c r="SL39" s="109"/>
      <c r="SM39" s="105"/>
      <c r="SN39" s="110"/>
      <c r="SO39" s="106"/>
      <c r="SP39" s="110"/>
      <c r="SQ39" s="105"/>
      <c r="SR39" s="105"/>
      <c r="TC39" s="97"/>
      <c r="TI39" s="100"/>
      <c r="TM39" s="97"/>
      <c r="TZ39" s="97"/>
      <c r="VE39" s="108"/>
      <c r="VF39" s="109"/>
      <c r="VG39" s="105"/>
      <c r="VH39" s="110"/>
      <c r="VI39" s="106"/>
      <c r="VJ39" s="110"/>
      <c r="VK39" s="105"/>
      <c r="VL39" s="105"/>
      <c r="VW39" s="97"/>
      <c r="WC39" s="100"/>
      <c r="WG39" s="97"/>
      <c r="WT39" s="97"/>
      <c r="XY39" s="108"/>
      <c r="XZ39" s="109"/>
      <c r="YA39" s="105"/>
      <c r="YB39" s="110"/>
      <c r="YC39" s="106"/>
      <c r="YD39" s="110"/>
      <c r="YE39" s="105"/>
      <c r="YF39" s="105"/>
      <c r="YQ39" s="97"/>
      <c r="YW39" s="100"/>
      <c r="ZA39" s="97"/>
      <c r="ZN39" s="97"/>
      <c r="AAS39" s="108"/>
      <c r="AAT39" s="109"/>
      <c r="AAU39" s="105"/>
      <c r="AAV39" s="110"/>
      <c r="AAW39" s="106"/>
      <c r="AAX39" s="110"/>
      <c r="AAY39" s="105"/>
      <c r="AAZ39" s="105"/>
      <c r="ABK39" s="97"/>
      <c r="ABQ39" s="100"/>
      <c r="ABU39" s="97"/>
      <c r="ACH39" s="97"/>
      <c r="ADM39" s="108"/>
      <c r="ADN39" s="109"/>
      <c r="ADO39" s="105"/>
      <c r="ADP39" s="110"/>
      <c r="ADQ39" s="106"/>
      <c r="ADR39" s="110"/>
      <c r="ADS39" s="105"/>
      <c r="ADT39" s="105"/>
      <c r="AEE39" s="97"/>
      <c r="AEK39" s="100"/>
      <c r="AEO39" s="97"/>
      <c r="AFB39" s="97"/>
      <c r="AGG39" s="108"/>
      <c r="AGH39" s="109"/>
      <c r="AGI39" s="105"/>
      <c r="AGJ39" s="110"/>
      <c r="AGK39" s="106"/>
      <c r="AGL39" s="110"/>
      <c r="AGM39" s="105"/>
      <c r="AGN39" s="105"/>
      <c r="AGY39" s="97"/>
      <c r="AHE39" s="100"/>
      <c r="AHI39" s="97"/>
      <c r="AHV39" s="97"/>
      <c r="AJA39" s="108"/>
      <c r="AJB39" s="109"/>
      <c r="AJC39" s="105"/>
      <c r="AJD39" s="110"/>
      <c r="AJE39" s="106"/>
      <c r="AJF39" s="110"/>
      <c r="AJG39" s="105"/>
      <c r="AJH39" s="105"/>
      <c r="AJS39" s="97"/>
      <c r="AJY39" s="100"/>
      <c r="AKC39" s="97"/>
      <c r="AKP39" s="97"/>
      <c r="ALU39" s="108"/>
      <c r="ALV39" s="109"/>
      <c r="ALW39" s="105"/>
      <c r="ALX39" s="110"/>
      <c r="ALY39" s="106"/>
      <c r="ALZ39" s="110"/>
      <c r="AMA39" s="105"/>
      <c r="AMB39" s="105"/>
      <c r="AMM39" s="97"/>
      <c r="AMS39" s="100"/>
      <c r="AMW39" s="97"/>
      <c r="ANJ39" s="97"/>
      <c r="AOO39" s="108"/>
      <c r="AOP39" s="109"/>
      <c r="AOQ39" s="105"/>
      <c r="AOR39" s="110"/>
      <c r="AOS39" s="106"/>
      <c r="AOT39" s="110"/>
      <c r="AOU39" s="105"/>
      <c r="AOV39" s="105"/>
      <c r="APG39" s="97"/>
      <c r="APM39" s="100"/>
      <c r="APQ39" s="97"/>
      <c r="AQD39" s="97"/>
      <c r="ARI39" s="108"/>
      <c r="ARJ39" s="109"/>
      <c r="ARK39" s="105"/>
      <c r="ARL39" s="110"/>
      <c r="ARM39" s="106"/>
      <c r="ARN39" s="110"/>
      <c r="ARO39" s="105"/>
      <c r="ARP39" s="105"/>
      <c r="ASA39" s="97"/>
      <c r="ASG39" s="100"/>
      <c r="ASK39" s="97"/>
      <c r="ASX39" s="97"/>
      <c r="AUC39" s="108"/>
      <c r="AUD39" s="109"/>
      <c r="AUE39" s="105"/>
      <c r="AUF39" s="110"/>
      <c r="AUG39" s="106"/>
      <c r="AUH39" s="110"/>
      <c r="AUI39" s="105"/>
      <c r="AUJ39" s="105"/>
      <c r="AUU39" s="97"/>
      <c r="AVA39" s="100"/>
      <c r="AVE39" s="97"/>
      <c r="AVR39" s="97"/>
      <c r="AWW39" s="108"/>
      <c r="AWX39" s="109"/>
      <c r="AWY39" s="105"/>
      <c r="AWZ39" s="110"/>
      <c r="AXA39" s="106"/>
      <c r="AXB39" s="110"/>
      <c r="AXC39" s="105"/>
      <c r="AXD39" s="105"/>
      <c r="AXO39" s="97"/>
      <c r="AXU39" s="100"/>
      <c r="AXY39" s="97"/>
      <c r="AYL39" s="97"/>
      <c r="AZQ39" s="108"/>
      <c r="AZR39" s="109"/>
      <c r="AZS39" s="105"/>
      <c r="AZT39" s="110"/>
      <c r="AZU39" s="106"/>
      <c r="AZV39" s="110"/>
      <c r="AZW39" s="105"/>
      <c r="AZX39" s="105"/>
      <c r="BAI39" s="97"/>
      <c r="BAO39" s="100"/>
      <c r="BAS39" s="97"/>
      <c r="BBF39" s="97"/>
      <c r="BCK39" s="108"/>
      <c r="BCL39" s="109"/>
      <c r="BCM39" s="105"/>
      <c r="BCN39" s="110"/>
      <c r="BCO39" s="106"/>
      <c r="BCP39" s="110"/>
      <c r="BCQ39" s="105"/>
      <c r="BCR39" s="105"/>
      <c r="BDC39" s="97"/>
      <c r="BDI39" s="100"/>
      <c r="BDM39" s="97"/>
      <c r="BDZ39" s="97"/>
      <c r="BFE39" s="108"/>
      <c r="BFF39" s="109"/>
      <c r="BFG39" s="105"/>
      <c r="BFH39" s="110"/>
      <c r="BFI39" s="106"/>
      <c r="BFJ39" s="110"/>
      <c r="BFK39" s="105"/>
      <c r="BFL39" s="105"/>
      <c r="BFW39" s="97"/>
      <c r="BGC39" s="100"/>
      <c r="BGG39" s="97"/>
      <c r="BGT39" s="97"/>
      <c r="BHY39" s="108"/>
      <c r="BHZ39" s="109"/>
      <c r="BIA39" s="105"/>
      <c r="BIB39" s="110"/>
      <c r="BIC39" s="106"/>
      <c r="BID39" s="110"/>
      <c r="BIE39" s="105"/>
      <c r="BIF39" s="105"/>
      <c r="BIQ39" s="97"/>
      <c r="BIW39" s="100"/>
      <c r="BJA39" s="97"/>
      <c r="BJN39" s="97"/>
      <c r="BKS39" s="108"/>
      <c r="BKT39" s="109"/>
      <c r="BKU39" s="105"/>
      <c r="BKV39" s="110"/>
      <c r="BKW39" s="106"/>
      <c r="BKX39" s="110"/>
      <c r="BKY39" s="105"/>
      <c r="BKZ39" s="105"/>
      <c r="BLK39" s="97"/>
      <c r="BLQ39" s="100"/>
      <c r="BLU39" s="97"/>
      <c r="BMH39" s="97"/>
      <c r="BNM39" s="108"/>
      <c r="BNN39" s="109"/>
      <c r="BNO39" s="105"/>
      <c r="BNP39" s="110"/>
      <c r="BNQ39" s="106"/>
      <c r="BNR39" s="110"/>
      <c r="BNS39" s="105"/>
      <c r="BNT39" s="105"/>
      <c r="BOE39" s="97"/>
      <c r="BOK39" s="100"/>
      <c r="BOO39" s="97"/>
      <c r="BPB39" s="97"/>
      <c r="BQG39" s="108"/>
      <c r="BQH39" s="109"/>
      <c r="BQI39" s="105"/>
      <c r="BQJ39" s="110"/>
      <c r="BQK39" s="106"/>
      <c r="BQL39" s="110"/>
      <c r="BQM39" s="105"/>
      <c r="BQN39" s="105"/>
      <c r="BQY39" s="97"/>
      <c r="BRE39" s="100"/>
      <c r="BRI39" s="97"/>
      <c r="BRV39" s="97"/>
      <c r="BTA39" s="108"/>
      <c r="BTB39" s="109"/>
      <c r="BTC39" s="105"/>
      <c r="BTD39" s="110"/>
      <c r="BTE39" s="106"/>
      <c r="BTF39" s="110"/>
      <c r="BTG39" s="105"/>
      <c r="BTH39" s="105"/>
      <c r="BTS39" s="97"/>
      <c r="BTY39" s="100"/>
      <c r="BUC39" s="97"/>
      <c r="BUP39" s="97"/>
      <c r="BVU39" s="108"/>
      <c r="BVV39" s="109"/>
      <c r="BVW39" s="105"/>
      <c r="BVX39" s="110"/>
      <c r="BVY39" s="106"/>
      <c r="BVZ39" s="110"/>
      <c r="BWA39" s="105"/>
      <c r="BWB39" s="105"/>
      <c r="BWM39" s="97"/>
      <c r="BWS39" s="100"/>
      <c r="BWW39" s="97"/>
      <c r="BXJ39" s="97"/>
      <c r="BYO39" s="108"/>
      <c r="BYP39" s="109"/>
      <c r="BYQ39" s="105"/>
      <c r="BYR39" s="110"/>
      <c r="BYS39" s="106"/>
      <c r="BYT39" s="110"/>
      <c r="BYU39" s="105"/>
      <c r="BYV39" s="105"/>
      <c r="BZG39" s="97"/>
      <c r="BZM39" s="100"/>
      <c r="BZQ39" s="97"/>
      <c r="CAD39" s="97"/>
      <c r="CBI39" s="108"/>
      <c r="CBJ39" s="109"/>
      <c r="CBK39" s="105"/>
      <c r="CBL39" s="110"/>
      <c r="CBM39" s="106"/>
      <c r="CBN39" s="110"/>
      <c r="CBO39" s="105"/>
      <c r="CBP39" s="105"/>
      <c r="CCA39" s="97"/>
      <c r="CCG39" s="100"/>
      <c r="CCK39" s="97"/>
      <c r="CCX39" s="97"/>
      <c r="CEC39" s="108"/>
      <c r="CED39" s="109"/>
      <c r="CEE39" s="105"/>
      <c r="CEF39" s="110"/>
      <c r="CEG39" s="106"/>
      <c r="CEH39" s="110"/>
      <c r="CEI39" s="105"/>
      <c r="CEJ39" s="105"/>
      <c r="CEU39" s="97"/>
      <c r="CFA39" s="100"/>
      <c r="CFE39" s="97"/>
      <c r="CFR39" s="97"/>
      <c r="CGW39" s="108"/>
      <c r="CGX39" s="109"/>
      <c r="CGY39" s="105"/>
      <c r="CGZ39" s="110"/>
      <c r="CHA39" s="106"/>
      <c r="CHB39" s="110"/>
      <c r="CHC39" s="105"/>
      <c r="CHD39" s="105"/>
      <c r="CHO39" s="97"/>
      <c r="CHU39" s="100"/>
      <c r="CHY39" s="97"/>
      <c r="CIL39" s="97"/>
      <c r="CJQ39" s="108"/>
      <c r="CJR39" s="109"/>
      <c r="CJS39" s="105"/>
      <c r="CJT39" s="110"/>
      <c r="CJU39" s="106"/>
      <c r="CJV39" s="110"/>
      <c r="CJW39" s="105"/>
      <c r="CJX39" s="105"/>
      <c r="CKI39" s="97"/>
      <c r="CKO39" s="100"/>
      <c r="CKS39" s="97"/>
      <c r="CLF39" s="97"/>
      <c r="CMK39" s="108"/>
      <c r="CML39" s="109"/>
      <c r="CMM39" s="105"/>
      <c r="CMN39" s="110"/>
      <c r="CMO39" s="106"/>
      <c r="CMP39" s="110"/>
      <c r="CMQ39" s="105"/>
      <c r="CMR39" s="105"/>
      <c r="CNC39" s="97"/>
      <c r="CNI39" s="100"/>
      <c r="CNM39" s="97"/>
      <c r="CNZ39" s="97"/>
      <c r="CPE39" s="108"/>
      <c r="CPF39" s="109"/>
      <c r="CPG39" s="105"/>
      <c r="CPH39" s="110"/>
      <c r="CPI39" s="106"/>
      <c r="CPJ39" s="110"/>
      <c r="CPK39" s="105"/>
      <c r="CPL39" s="105"/>
      <c r="CPW39" s="97"/>
      <c r="CQC39" s="100"/>
      <c r="CQG39" s="97"/>
      <c r="CQT39" s="97"/>
      <c r="CRY39" s="108"/>
      <c r="CRZ39" s="109"/>
      <c r="CSA39" s="105"/>
      <c r="CSB39" s="110"/>
      <c r="CSC39" s="106"/>
      <c r="CSD39" s="110"/>
      <c r="CSE39" s="105"/>
      <c r="CSF39" s="105"/>
      <c r="CSQ39" s="97"/>
      <c r="CSW39" s="100"/>
      <c r="CTA39" s="97"/>
      <c r="CTN39" s="97"/>
      <c r="CUS39" s="108"/>
      <c r="CUT39" s="109"/>
      <c r="CUU39" s="105"/>
      <c r="CUV39" s="110"/>
      <c r="CUW39" s="106"/>
      <c r="CUX39" s="110"/>
      <c r="CUY39" s="105"/>
      <c r="CUZ39" s="105"/>
      <c r="CVK39" s="97"/>
      <c r="CVQ39" s="100"/>
      <c r="CVU39" s="97"/>
      <c r="CWH39" s="97"/>
      <c r="CXM39" s="108"/>
      <c r="CXN39" s="109"/>
      <c r="CXO39" s="105"/>
      <c r="CXP39" s="110"/>
      <c r="CXQ39" s="106"/>
      <c r="CXR39" s="110"/>
      <c r="CXS39" s="105"/>
      <c r="CXT39" s="105"/>
      <c r="CYE39" s="97"/>
      <c r="CYK39" s="100"/>
      <c r="CYO39" s="97"/>
      <c r="CZB39" s="97"/>
      <c r="DAG39" s="108"/>
      <c r="DAH39" s="109"/>
      <c r="DAI39" s="105"/>
      <c r="DAJ39" s="110"/>
      <c r="DAK39" s="106"/>
      <c r="DAL39" s="110"/>
      <c r="DAM39" s="105"/>
      <c r="DAN39" s="105"/>
      <c r="DAY39" s="97"/>
      <c r="DBE39" s="100"/>
      <c r="DBI39" s="97"/>
      <c r="DBV39" s="97"/>
      <c r="DDA39" s="108"/>
      <c r="DDB39" s="109"/>
      <c r="DDC39" s="105"/>
      <c r="DDD39" s="110"/>
      <c r="DDE39" s="106"/>
      <c r="DDF39" s="110"/>
      <c r="DDG39" s="105"/>
      <c r="DDH39" s="105"/>
      <c r="DDS39" s="97"/>
      <c r="DDY39" s="100"/>
      <c r="DEC39" s="97"/>
      <c r="DEP39" s="97"/>
      <c r="DFU39" s="108"/>
      <c r="DFV39" s="109"/>
      <c r="DFW39" s="105"/>
      <c r="DFX39" s="110"/>
      <c r="DFY39" s="106"/>
      <c r="DFZ39" s="110"/>
      <c r="DGA39" s="105"/>
      <c r="DGB39" s="105"/>
      <c r="DGM39" s="97"/>
      <c r="DGS39" s="100"/>
      <c r="DGW39" s="97"/>
      <c r="DHJ39" s="97"/>
      <c r="DIO39" s="108"/>
      <c r="DIP39" s="109"/>
      <c r="DIQ39" s="105"/>
      <c r="DIR39" s="110"/>
      <c r="DIS39" s="106"/>
      <c r="DIT39" s="110"/>
      <c r="DIU39" s="105"/>
      <c r="DIV39" s="105"/>
      <c r="DJG39" s="97"/>
      <c r="DJM39" s="100"/>
      <c r="DJQ39" s="97"/>
      <c r="DKD39" s="97"/>
      <c r="DLI39" s="108"/>
      <c r="DLJ39" s="109"/>
      <c r="DLK39" s="105"/>
      <c r="DLL39" s="110"/>
      <c r="DLM39" s="106"/>
      <c r="DLN39" s="110"/>
      <c r="DLO39" s="105"/>
      <c r="DLP39" s="105"/>
      <c r="DMA39" s="97"/>
      <c r="DMG39" s="100"/>
      <c r="DMK39" s="97"/>
      <c r="DMX39" s="97"/>
      <c r="DOC39" s="108"/>
      <c r="DOD39" s="109"/>
      <c r="DOE39" s="105"/>
      <c r="DOF39" s="110"/>
      <c r="DOG39" s="106"/>
      <c r="DOH39" s="110"/>
      <c r="DOI39" s="105"/>
      <c r="DOJ39" s="105"/>
      <c r="DOU39" s="97"/>
      <c r="DPA39" s="100"/>
      <c r="DPE39" s="97"/>
      <c r="DPR39" s="97"/>
      <c r="DQW39" s="108"/>
      <c r="DQX39" s="109"/>
      <c r="DQY39" s="105"/>
      <c r="DQZ39" s="110"/>
      <c r="DRA39" s="106"/>
      <c r="DRB39" s="110"/>
      <c r="DRC39" s="105"/>
      <c r="DRD39" s="105"/>
      <c r="DRO39" s="97"/>
      <c r="DRU39" s="100"/>
      <c r="DRY39" s="97"/>
      <c r="DSL39" s="97"/>
      <c r="DTQ39" s="108"/>
      <c r="DTR39" s="109"/>
      <c r="DTS39" s="105"/>
      <c r="DTT39" s="110"/>
      <c r="DTU39" s="106"/>
      <c r="DTV39" s="110"/>
      <c r="DTW39" s="105"/>
      <c r="DTX39" s="105"/>
      <c r="DUI39" s="97"/>
      <c r="DUO39" s="100"/>
      <c r="DUS39" s="97"/>
      <c r="DVF39" s="97"/>
      <c r="DWK39" s="108"/>
      <c r="DWL39" s="109"/>
      <c r="DWM39" s="105"/>
      <c r="DWN39" s="110"/>
      <c r="DWO39" s="106"/>
      <c r="DWP39" s="110"/>
      <c r="DWQ39" s="105"/>
      <c r="DWR39" s="105"/>
      <c r="DXC39" s="97"/>
      <c r="DXI39" s="100"/>
      <c r="DXM39" s="97"/>
      <c r="DXZ39" s="97"/>
      <c r="DZE39" s="108"/>
      <c r="DZF39" s="109"/>
      <c r="DZG39" s="105"/>
      <c r="DZH39" s="110"/>
      <c r="DZI39" s="106"/>
      <c r="DZJ39" s="110"/>
      <c r="DZK39" s="105"/>
      <c r="DZL39" s="105"/>
      <c r="DZW39" s="97"/>
      <c r="EAC39" s="100"/>
      <c r="EAG39" s="97"/>
      <c r="EAT39" s="97"/>
      <c r="EBY39" s="108"/>
      <c r="EBZ39" s="109"/>
      <c r="ECA39" s="105"/>
      <c r="ECB39" s="110"/>
      <c r="ECC39" s="106"/>
      <c r="ECD39" s="110"/>
      <c r="ECE39" s="105"/>
      <c r="ECF39" s="105"/>
      <c r="ECQ39" s="97"/>
      <c r="ECW39" s="100"/>
      <c r="EDA39" s="97"/>
      <c r="EDN39" s="97"/>
      <c r="EES39" s="108"/>
      <c r="EET39" s="109"/>
      <c r="EEU39" s="105"/>
      <c r="EEV39" s="110"/>
      <c r="EEW39" s="106"/>
      <c r="EEX39" s="110"/>
      <c r="EEY39" s="105"/>
      <c r="EEZ39" s="105"/>
      <c r="EFK39" s="97"/>
      <c r="EFQ39" s="100"/>
      <c r="EFU39" s="97"/>
      <c r="EGH39" s="97"/>
      <c r="EHM39" s="108"/>
      <c r="EHN39" s="109"/>
      <c r="EHO39" s="105"/>
      <c r="EHP39" s="110"/>
      <c r="EHQ39" s="106"/>
      <c r="EHR39" s="110"/>
      <c r="EHS39" s="105"/>
      <c r="EHT39" s="105"/>
      <c r="EIE39" s="97"/>
      <c r="EIK39" s="100"/>
      <c r="EIO39" s="97"/>
      <c r="EJB39" s="97"/>
      <c r="EKG39" s="108"/>
      <c r="EKH39" s="109"/>
      <c r="EKI39" s="105"/>
      <c r="EKJ39" s="110"/>
      <c r="EKK39" s="106"/>
      <c r="EKL39" s="110"/>
      <c r="EKM39" s="105"/>
      <c r="EKN39" s="105"/>
      <c r="EKY39" s="97"/>
      <c r="ELE39" s="100"/>
      <c r="ELI39" s="97"/>
      <c r="ELV39" s="97"/>
      <c r="ENA39" s="108"/>
      <c r="ENB39" s="109"/>
      <c r="ENC39" s="105"/>
      <c r="END39" s="110"/>
      <c r="ENE39" s="106"/>
      <c r="ENF39" s="110"/>
      <c r="ENG39" s="105"/>
      <c r="ENH39" s="105"/>
      <c r="ENS39" s="97"/>
      <c r="ENY39" s="100"/>
      <c r="EOC39" s="97"/>
      <c r="EOP39" s="97"/>
      <c r="EPU39" s="108"/>
      <c r="EPV39" s="109"/>
      <c r="EPW39" s="105"/>
      <c r="EPX39" s="110"/>
      <c r="EPY39" s="106"/>
      <c r="EPZ39" s="110"/>
      <c r="EQA39" s="105"/>
      <c r="EQB39" s="105"/>
      <c r="EQM39" s="97"/>
      <c r="EQS39" s="100"/>
      <c r="EQW39" s="97"/>
      <c r="ERJ39" s="97"/>
      <c r="ESO39" s="108"/>
      <c r="ESP39" s="109"/>
      <c r="ESQ39" s="105"/>
      <c r="ESR39" s="110"/>
      <c r="ESS39" s="106"/>
      <c r="EST39" s="110"/>
      <c r="ESU39" s="105"/>
      <c r="ESV39" s="105"/>
      <c r="ETG39" s="97"/>
      <c r="ETM39" s="100"/>
      <c r="ETQ39" s="97"/>
      <c r="EUD39" s="97"/>
      <c r="EVI39" s="108"/>
      <c r="EVJ39" s="109"/>
      <c r="EVK39" s="105"/>
      <c r="EVL39" s="110"/>
      <c r="EVM39" s="106"/>
      <c r="EVN39" s="110"/>
      <c r="EVO39" s="105"/>
      <c r="EVP39" s="105"/>
      <c r="EWA39" s="97"/>
      <c r="EWG39" s="100"/>
      <c r="EWK39" s="97"/>
      <c r="EWX39" s="97"/>
      <c r="EYC39" s="108"/>
      <c r="EYD39" s="109"/>
      <c r="EYE39" s="105"/>
      <c r="EYF39" s="110"/>
      <c r="EYG39" s="106"/>
      <c r="EYH39" s="110"/>
      <c r="EYI39" s="105"/>
      <c r="EYJ39" s="105"/>
      <c r="EYU39" s="97"/>
      <c r="EZA39" s="100"/>
      <c r="EZE39" s="97"/>
      <c r="EZR39" s="97"/>
      <c r="FAW39" s="108"/>
      <c r="FAX39" s="109"/>
      <c r="FAY39" s="105"/>
      <c r="FAZ39" s="110"/>
      <c r="FBA39" s="106"/>
      <c r="FBB39" s="110"/>
      <c r="FBC39" s="105"/>
      <c r="FBD39" s="105"/>
      <c r="FBO39" s="97"/>
      <c r="FBU39" s="100"/>
      <c r="FBY39" s="97"/>
      <c r="FCL39" s="97"/>
      <c r="FDQ39" s="108"/>
      <c r="FDR39" s="109"/>
      <c r="FDS39" s="105"/>
      <c r="FDT39" s="110"/>
      <c r="FDU39" s="106"/>
      <c r="FDV39" s="110"/>
      <c r="FDW39" s="105"/>
      <c r="FDX39" s="105"/>
      <c r="FEI39" s="97"/>
      <c r="FEO39" s="100"/>
      <c r="FES39" s="97"/>
      <c r="FFF39" s="97"/>
      <c r="FGK39" s="108"/>
      <c r="FGL39" s="109"/>
      <c r="FGM39" s="105"/>
      <c r="FGN39" s="110"/>
      <c r="FGO39" s="106"/>
      <c r="FGP39" s="110"/>
      <c r="FGQ39" s="105"/>
      <c r="FGR39" s="105"/>
      <c r="FHC39" s="97"/>
      <c r="FHI39" s="100"/>
      <c r="FHM39" s="97"/>
      <c r="FHZ39" s="97"/>
      <c r="FJE39" s="108"/>
      <c r="FJF39" s="109"/>
      <c r="FJG39" s="105"/>
      <c r="FJH39" s="110"/>
      <c r="FJI39" s="106"/>
      <c r="FJJ39" s="110"/>
      <c r="FJK39" s="105"/>
      <c r="FJL39" s="105"/>
      <c r="FJW39" s="97"/>
      <c r="FKC39" s="100"/>
      <c r="FKG39" s="97"/>
      <c r="FKT39" s="97"/>
      <c r="FLY39" s="108"/>
      <c r="FLZ39" s="109"/>
      <c r="FMA39" s="105"/>
      <c r="FMB39" s="110"/>
      <c r="FMC39" s="106"/>
      <c r="FMD39" s="110"/>
      <c r="FME39" s="105"/>
      <c r="FMF39" s="105"/>
      <c r="FMQ39" s="97"/>
      <c r="FMW39" s="100"/>
      <c r="FNA39" s="97"/>
      <c r="FNN39" s="97"/>
      <c r="FOS39" s="108"/>
      <c r="FOT39" s="109"/>
      <c r="FOU39" s="105"/>
      <c r="FOV39" s="110"/>
      <c r="FOW39" s="106"/>
      <c r="FOX39" s="110"/>
      <c r="FOY39" s="105"/>
      <c r="FOZ39" s="105"/>
      <c r="FPK39" s="97"/>
      <c r="FPQ39" s="100"/>
      <c r="FPU39" s="97"/>
      <c r="FQH39" s="97"/>
      <c r="FRM39" s="108"/>
      <c r="FRN39" s="109"/>
      <c r="FRO39" s="105"/>
      <c r="FRP39" s="110"/>
      <c r="FRQ39" s="106"/>
      <c r="FRR39" s="110"/>
      <c r="FRS39" s="105"/>
      <c r="FRT39" s="105"/>
      <c r="FSE39" s="97"/>
      <c r="FSK39" s="100"/>
      <c r="FSO39" s="97"/>
      <c r="FTB39" s="97"/>
      <c r="FUG39" s="108"/>
      <c r="FUH39" s="109"/>
      <c r="FUI39" s="105"/>
      <c r="FUJ39" s="110"/>
      <c r="FUK39" s="106"/>
      <c r="FUL39" s="110"/>
      <c r="FUM39" s="105"/>
      <c r="FUN39" s="105"/>
      <c r="FUY39" s="97"/>
      <c r="FVE39" s="100"/>
      <c r="FVI39" s="97"/>
      <c r="FVV39" s="97"/>
      <c r="FXA39" s="108"/>
      <c r="FXB39" s="109"/>
      <c r="FXC39" s="105"/>
      <c r="FXD39" s="110"/>
      <c r="FXE39" s="106"/>
      <c r="FXF39" s="110"/>
      <c r="FXG39" s="105"/>
      <c r="FXH39" s="105"/>
      <c r="FXS39" s="97"/>
      <c r="FXY39" s="100"/>
      <c r="FYC39" s="97"/>
      <c r="FYP39" s="97"/>
      <c r="FZU39" s="108"/>
      <c r="FZV39" s="109"/>
      <c r="FZW39" s="105"/>
      <c r="FZX39" s="110"/>
      <c r="FZY39" s="106"/>
      <c r="FZZ39" s="110"/>
      <c r="GAA39" s="105"/>
      <c r="GAB39" s="105"/>
      <c r="GAM39" s="97"/>
      <c r="GAS39" s="100"/>
      <c r="GAW39" s="97"/>
      <c r="GBJ39" s="97"/>
      <c r="GCO39" s="108"/>
      <c r="GCP39" s="109"/>
      <c r="GCQ39" s="105"/>
      <c r="GCR39" s="110"/>
      <c r="GCS39" s="106"/>
      <c r="GCT39" s="110"/>
      <c r="GCU39" s="105"/>
      <c r="GCV39" s="105"/>
      <c r="GDG39" s="97"/>
      <c r="GDM39" s="100"/>
      <c r="GDQ39" s="97"/>
      <c r="GED39" s="97"/>
      <c r="GFI39" s="108"/>
      <c r="GFJ39" s="109"/>
      <c r="GFK39" s="105"/>
      <c r="GFL39" s="110"/>
      <c r="GFM39" s="106"/>
      <c r="GFN39" s="110"/>
      <c r="GFO39" s="105"/>
      <c r="GFP39" s="105"/>
      <c r="GGA39" s="97"/>
      <c r="GGG39" s="100"/>
      <c r="GGK39" s="97"/>
      <c r="GGX39" s="97"/>
      <c r="GIC39" s="108"/>
      <c r="GID39" s="109"/>
      <c r="GIE39" s="105"/>
      <c r="GIF39" s="110"/>
      <c r="GIG39" s="106"/>
      <c r="GIH39" s="110"/>
      <c r="GII39" s="105"/>
      <c r="GIJ39" s="105"/>
      <c r="GIU39" s="97"/>
      <c r="GJA39" s="100"/>
      <c r="GJE39" s="97"/>
      <c r="GJR39" s="97"/>
      <c r="GKW39" s="108"/>
      <c r="GKX39" s="109"/>
      <c r="GKY39" s="105"/>
      <c r="GKZ39" s="110"/>
      <c r="GLA39" s="106"/>
      <c r="GLB39" s="110"/>
      <c r="GLC39" s="105"/>
      <c r="GLD39" s="105"/>
      <c r="GLO39" s="97"/>
      <c r="GLU39" s="100"/>
      <c r="GLY39" s="97"/>
      <c r="GML39" s="97"/>
      <c r="GNQ39" s="108"/>
      <c r="GNR39" s="109"/>
      <c r="GNS39" s="105"/>
      <c r="GNT39" s="110"/>
      <c r="GNU39" s="106"/>
      <c r="GNV39" s="110"/>
      <c r="GNW39" s="105"/>
      <c r="GNX39" s="105"/>
      <c r="GOI39" s="97"/>
      <c r="GOO39" s="100"/>
      <c r="GOS39" s="97"/>
      <c r="GPF39" s="97"/>
      <c r="GQK39" s="108"/>
      <c r="GQL39" s="109"/>
      <c r="GQM39" s="105"/>
      <c r="GQN39" s="110"/>
      <c r="GQO39" s="106"/>
      <c r="GQP39" s="110"/>
      <c r="GQQ39" s="105"/>
      <c r="GQR39" s="105"/>
      <c r="GRC39" s="97"/>
      <c r="GRI39" s="100"/>
      <c r="GRM39" s="97"/>
      <c r="GRZ39" s="97"/>
      <c r="GTE39" s="108"/>
      <c r="GTF39" s="109"/>
      <c r="GTG39" s="105"/>
      <c r="GTH39" s="110"/>
      <c r="GTI39" s="106"/>
      <c r="GTJ39" s="110"/>
      <c r="GTK39" s="105"/>
      <c r="GTL39" s="105"/>
      <c r="GTW39" s="97"/>
      <c r="GUC39" s="100"/>
      <c r="GUG39" s="97"/>
      <c r="GUT39" s="97"/>
      <c r="GVY39" s="108"/>
      <c r="GVZ39" s="109"/>
      <c r="GWA39" s="105"/>
      <c r="GWB39" s="110"/>
      <c r="GWC39" s="106"/>
      <c r="GWD39" s="110"/>
      <c r="GWE39" s="105"/>
      <c r="GWF39" s="105"/>
      <c r="GWQ39" s="97"/>
      <c r="GWW39" s="100"/>
      <c r="GXA39" s="97"/>
      <c r="GXN39" s="97"/>
      <c r="GYS39" s="108"/>
      <c r="GYT39" s="109"/>
      <c r="GYU39" s="105"/>
      <c r="GYV39" s="110"/>
      <c r="GYW39" s="106"/>
      <c r="GYX39" s="110"/>
      <c r="GYY39" s="105"/>
      <c r="GYZ39" s="105"/>
      <c r="GZK39" s="97"/>
      <c r="GZQ39" s="100"/>
      <c r="GZU39" s="97"/>
      <c r="HAH39" s="97"/>
      <c r="HBM39" s="108"/>
      <c r="HBN39" s="109"/>
      <c r="HBO39" s="105"/>
      <c r="HBP39" s="110"/>
      <c r="HBQ39" s="106"/>
      <c r="HBR39" s="110"/>
      <c r="HBS39" s="105"/>
      <c r="HBT39" s="105"/>
      <c r="HCE39" s="97"/>
      <c r="HCK39" s="100"/>
      <c r="HCO39" s="97"/>
      <c r="HDB39" s="97"/>
      <c r="HEG39" s="108"/>
      <c r="HEH39" s="109"/>
      <c r="HEI39" s="105"/>
      <c r="HEJ39" s="110"/>
      <c r="HEK39" s="106"/>
      <c r="HEL39" s="110"/>
      <c r="HEM39" s="105"/>
      <c r="HEN39" s="105"/>
      <c r="HEY39" s="97"/>
      <c r="HFE39" s="100"/>
      <c r="HFI39" s="97"/>
      <c r="HFV39" s="97"/>
      <c r="HHA39" s="108"/>
      <c r="HHB39" s="109"/>
      <c r="HHC39" s="105"/>
      <c r="HHD39" s="110"/>
      <c r="HHE39" s="106"/>
      <c r="HHF39" s="110"/>
      <c r="HHG39" s="105"/>
      <c r="HHH39" s="105"/>
      <c r="HHS39" s="97"/>
      <c r="HHY39" s="100"/>
      <c r="HIC39" s="97"/>
      <c r="HIP39" s="97"/>
      <c r="HJU39" s="108"/>
      <c r="HJV39" s="109"/>
      <c r="HJW39" s="105"/>
      <c r="HJX39" s="110"/>
      <c r="HJY39" s="106"/>
      <c r="HJZ39" s="110"/>
      <c r="HKA39" s="105"/>
      <c r="HKB39" s="105"/>
      <c r="HKM39" s="97"/>
      <c r="HKS39" s="100"/>
      <c r="HKW39" s="97"/>
      <c r="HLJ39" s="97"/>
      <c r="HMO39" s="108"/>
      <c r="HMP39" s="109"/>
      <c r="HMQ39" s="105"/>
      <c r="HMR39" s="110"/>
      <c r="HMS39" s="106"/>
      <c r="HMT39" s="110"/>
      <c r="HMU39" s="105"/>
      <c r="HMV39" s="105"/>
      <c r="HNG39" s="97"/>
      <c r="HNM39" s="100"/>
      <c r="HNQ39" s="97"/>
      <c r="HOD39" s="97"/>
      <c r="HPI39" s="108"/>
      <c r="HPJ39" s="109"/>
      <c r="HPK39" s="105"/>
      <c r="HPL39" s="110"/>
      <c r="HPM39" s="106"/>
      <c r="HPN39" s="110"/>
      <c r="HPO39" s="105"/>
      <c r="HPP39" s="105"/>
      <c r="HQA39" s="97"/>
      <c r="HQG39" s="100"/>
      <c r="HQK39" s="97"/>
      <c r="HQX39" s="97"/>
      <c r="HSC39" s="108"/>
      <c r="HSD39" s="109"/>
      <c r="HSE39" s="105"/>
      <c r="HSF39" s="110"/>
      <c r="HSG39" s="106"/>
      <c r="HSH39" s="110"/>
      <c r="HSI39" s="105"/>
      <c r="HSJ39" s="105"/>
      <c r="HSU39" s="97"/>
      <c r="HTA39" s="100"/>
      <c r="HTE39" s="97"/>
      <c r="HTR39" s="97"/>
      <c r="HUW39" s="108"/>
      <c r="HUX39" s="109"/>
      <c r="HUY39" s="105"/>
      <c r="HUZ39" s="110"/>
      <c r="HVA39" s="106"/>
      <c r="HVB39" s="110"/>
      <c r="HVC39" s="105"/>
      <c r="HVD39" s="105"/>
      <c r="HVO39" s="97"/>
      <c r="HVU39" s="100"/>
      <c r="HVY39" s="97"/>
      <c r="HWL39" s="97"/>
      <c r="HXQ39" s="108"/>
      <c r="HXR39" s="109"/>
      <c r="HXS39" s="105"/>
      <c r="HXT39" s="110"/>
      <c r="HXU39" s="106"/>
      <c r="HXV39" s="110"/>
      <c r="HXW39" s="105"/>
      <c r="HXX39" s="105"/>
      <c r="HYI39" s="97"/>
      <c r="HYO39" s="100"/>
      <c r="HYS39" s="97"/>
      <c r="HZF39" s="97"/>
      <c r="IAK39" s="108"/>
      <c r="IAL39" s="109"/>
      <c r="IAM39" s="105"/>
      <c r="IAN39" s="110"/>
      <c r="IAO39" s="106"/>
      <c r="IAP39" s="110"/>
      <c r="IAQ39" s="105"/>
      <c r="IAR39" s="105"/>
      <c r="IBC39" s="97"/>
      <c r="IBI39" s="100"/>
      <c r="IBM39" s="97"/>
      <c r="IBZ39" s="97"/>
      <c r="IDE39" s="108"/>
      <c r="IDF39" s="109"/>
      <c r="IDG39" s="105"/>
      <c r="IDH39" s="110"/>
      <c r="IDI39" s="106"/>
      <c r="IDJ39" s="110"/>
      <c r="IDK39" s="105"/>
      <c r="IDL39" s="105"/>
      <c r="IDW39" s="97"/>
      <c r="IEC39" s="100"/>
      <c r="IEG39" s="97"/>
      <c r="IET39" s="97"/>
      <c r="IFY39" s="108"/>
      <c r="IFZ39" s="109"/>
      <c r="IGA39" s="105"/>
      <c r="IGB39" s="110"/>
      <c r="IGC39" s="106"/>
      <c r="IGD39" s="110"/>
      <c r="IGE39" s="105"/>
      <c r="IGF39" s="105"/>
      <c r="IGQ39" s="97"/>
      <c r="IGW39" s="100"/>
      <c r="IHA39" s="97"/>
      <c r="IHN39" s="97"/>
      <c r="IIS39" s="108"/>
      <c r="IIT39" s="109"/>
      <c r="IIU39" s="105"/>
      <c r="IIV39" s="110"/>
      <c r="IIW39" s="106"/>
      <c r="IIX39" s="110"/>
      <c r="IIY39" s="105"/>
      <c r="IIZ39" s="105"/>
      <c r="IJK39" s="97"/>
      <c r="IJQ39" s="100"/>
      <c r="IJU39" s="97"/>
      <c r="IKH39" s="97"/>
      <c r="ILM39" s="108"/>
      <c r="ILN39" s="109"/>
      <c r="ILO39" s="105"/>
      <c r="ILP39" s="110"/>
      <c r="ILQ39" s="106"/>
      <c r="ILR39" s="110"/>
      <c r="ILS39" s="105"/>
      <c r="ILT39" s="105"/>
      <c r="IME39" s="97"/>
      <c r="IMK39" s="100"/>
      <c r="IMO39" s="97"/>
      <c r="INB39" s="97"/>
      <c r="IOG39" s="108"/>
      <c r="IOH39" s="109"/>
      <c r="IOI39" s="105"/>
      <c r="IOJ39" s="110"/>
      <c r="IOK39" s="106"/>
      <c r="IOL39" s="110"/>
      <c r="IOM39" s="105"/>
      <c r="ION39" s="105"/>
      <c r="IOY39" s="97"/>
      <c r="IPE39" s="100"/>
      <c r="IPI39" s="97"/>
      <c r="IPV39" s="97"/>
      <c r="IRA39" s="108"/>
      <c r="IRB39" s="109"/>
      <c r="IRC39" s="105"/>
      <c r="IRD39" s="110"/>
      <c r="IRE39" s="106"/>
      <c r="IRF39" s="110"/>
      <c r="IRG39" s="105"/>
      <c r="IRH39" s="105"/>
      <c r="IRS39" s="97"/>
      <c r="IRY39" s="100"/>
      <c r="ISC39" s="97"/>
      <c r="ISP39" s="97"/>
      <c r="ITU39" s="108"/>
      <c r="ITV39" s="109"/>
      <c r="ITW39" s="105"/>
      <c r="ITX39" s="110"/>
      <c r="ITY39" s="106"/>
      <c r="ITZ39" s="110"/>
      <c r="IUA39" s="105"/>
      <c r="IUB39" s="105"/>
      <c r="IUM39" s="97"/>
      <c r="IUS39" s="100"/>
      <c r="IUW39" s="97"/>
      <c r="IVJ39" s="97"/>
      <c r="IWO39" s="108"/>
      <c r="IWP39" s="109"/>
      <c r="IWQ39" s="105"/>
      <c r="IWR39" s="110"/>
      <c r="IWS39" s="106"/>
      <c r="IWT39" s="110"/>
      <c r="IWU39" s="105"/>
      <c r="IWV39" s="105"/>
      <c r="IXG39" s="97"/>
      <c r="IXM39" s="100"/>
      <c r="IXQ39" s="97"/>
      <c r="IYD39" s="97"/>
      <c r="IZI39" s="108"/>
      <c r="IZJ39" s="109"/>
      <c r="IZK39" s="105"/>
      <c r="IZL39" s="110"/>
      <c r="IZM39" s="106"/>
      <c r="IZN39" s="110"/>
      <c r="IZO39" s="105"/>
      <c r="IZP39" s="105"/>
      <c r="JAA39" s="97"/>
      <c r="JAG39" s="100"/>
      <c r="JAK39" s="97"/>
      <c r="JAX39" s="97"/>
      <c r="JCC39" s="108"/>
      <c r="JCD39" s="109"/>
      <c r="JCE39" s="105"/>
      <c r="JCF39" s="110"/>
      <c r="JCG39" s="106"/>
      <c r="JCH39" s="110"/>
      <c r="JCI39" s="105"/>
      <c r="JCJ39" s="105"/>
      <c r="JCU39" s="97"/>
      <c r="JDA39" s="100"/>
      <c r="JDE39" s="97"/>
      <c r="JDR39" s="97"/>
      <c r="JEW39" s="108"/>
      <c r="JEX39" s="109"/>
      <c r="JEY39" s="105"/>
      <c r="JEZ39" s="110"/>
      <c r="JFA39" s="106"/>
      <c r="JFB39" s="110"/>
      <c r="JFC39" s="105"/>
      <c r="JFD39" s="105"/>
      <c r="JFO39" s="97"/>
      <c r="JFU39" s="100"/>
      <c r="JFY39" s="97"/>
      <c r="JGL39" s="97"/>
      <c r="JHQ39" s="108"/>
      <c r="JHR39" s="109"/>
      <c r="JHS39" s="105"/>
      <c r="JHT39" s="110"/>
      <c r="JHU39" s="106"/>
      <c r="JHV39" s="110"/>
      <c r="JHW39" s="105"/>
      <c r="JHX39" s="105"/>
      <c r="JII39" s="97"/>
      <c r="JIO39" s="100"/>
      <c r="JIS39" s="97"/>
      <c r="JJF39" s="97"/>
      <c r="JKK39" s="108"/>
      <c r="JKL39" s="109"/>
      <c r="JKM39" s="105"/>
      <c r="JKN39" s="110"/>
      <c r="JKO39" s="106"/>
      <c r="JKP39" s="110"/>
      <c r="JKQ39" s="105"/>
      <c r="JKR39" s="105"/>
      <c r="JLC39" s="97"/>
      <c r="JLI39" s="100"/>
      <c r="JLM39" s="97"/>
      <c r="JLZ39" s="97"/>
      <c r="JNE39" s="108"/>
      <c r="JNF39" s="109"/>
      <c r="JNG39" s="105"/>
      <c r="JNH39" s="110"/>
      <c r="JNI39" s="106"/>
      <c r="JNJ39" s="110"/>
      <c r="JNK39" s="105"/>
      <c r="JNL39" s="105"/>
      <c r="JNW39" s="97"/>
      <c r="JOC39" s="100"/>
      <c r="JOG39" s="97"/>
      <c r="JOT39" s="97"/>
      <c r="JPY39" s="108"/>
      <c r="JPZ39" s="109"/>
      <c r="JQA39" s="105"/>
      <c r="JQB39" s="110"/>
      <c r="JQC39" s="106"/>
      <c r="JQD39" s="110"/>
      <c r="JQE39" s="105"/>
      <c r="JQF39" s="105"/>
      <c r="JQQ39" s="97"/>
      <c r="JQW39" s="100"/>
      <c r="JRA39" s="97"/>
      <c r="JRN39" s="97"/>
      <c r="JSS39" s="108"/>
      <c r="JST39" s="109"/>
      <c r="JSU39" s="105"/>
      <c r="JSV39" s="110"/>
      <c r="JSW39" s="106"/>
      <c r="JSX39" s="110"/>
      <c r="JSY39" s="105"/>
      <c r="JSZ39" s="105"/>
      <c r="JTK39" s="97"/>
      <c r="JTQ39" s="100"/>
      <c r="JTU39" s="97"/>
      <c r="JUH39" s="97"/>
    </row>
    <row r="40" spans="1:1016 1027:2045 2058:3066 3097:4074 4105:5120 5131:6139 6145:7157 7170:7314" x14ac:dyDescent="0.2">
      <c r="A40" s="108"/>
      <c r="B40" s="109"/>
      <c r="C40" s="105"/>
      <c r="D40" s="110"/>
      <c r="E40" s="106"/>
      <c r="F40" s="110"/>
      <c r="G40" s="105"/>
      <c r="H40" s="105"/>
      <c r="S40" s="97"/>
      <c r="Y40" s="100"/>
      <c r="AC40" s="97"/>
      <c r="AP40" s="97"/>
      <c r="BU40" s="108"/>
      <c r="BV40" s="109"/>
      <c r="BW40" s="105"/>
      <c r="BX40" s="110"/>
      <c r="BY40" s="106"/>
      <c r="BZ40" s="110"/>
      <c r="CA40" s="105"/>
      <c r="CB40" s="105"/>
      <c r="CM40" s="97"/>
      <c r="CS40" s="100"/>
      <c r="CW40" s="97"/>
      <c r="DJ40" s="97"/>
      <c r="EO40" s="108"/>
      <c r="EP40" s="109"/>
      <c r="EQ40" s="105"/>
      <c r="ER40" s="110"/>
      <c r="ES40" s="106"/>
      <c r="ET40" s="110"/>
      <c r="EU40" s="105"/>
      <c r="EV40" s="105"/>
      <c r="FG40" s="97"/>
      <c r="FM40" s="100"/>
      <c r="FQ40" s="97"/>
      <c r="GD40" s="97"/>
      <c r="HI40" s="108"/>
      <c r="HJ40" s="109"/>
      <c r="HK40" s="105"/>
      <c r="HL40" s="110"/>
      <c r="HM40" s="106"/>
      <c r="HN40" s="110"/>
      <c r="HO40" s="105"/>
      <c r="HP40" s="105"/>
      <c r="IA40" s="97"/>
      <c r="IG40" s="100"/>
      <c r="IK40" s="97"/>
      <c r="IX40" s="97"/>
      <c r="KC40" s="108"/>
      <c r="KD40" s="109"/>
      <c r="KE40" s="105"/>
      <c r="KF40" s="110"/>
      <c r="KG40" s="106"/>
      <c r="KH40" s="110"/>
      <c r="KI40" s="105"/>
      <c r="KJ40" s="105"/>
      <c r="KU40" s="97"/>
      <c r="LA40" s="100"/>
      <c r="LE40" s="97"/>
      <c r="LR40" s="97"/>
      <c r="MW40" s="108"/>
      <c r="MX40" s="109"/>
      <c r="MY40" s="105"/>
      <c r="MZ40" s="110"/>
      <c r="NA40" s="106"/>
      <c r="NB40" s="110"/>
      <c r="NC40" s="105"/>
      <c r="ND40" s="105"/>
      <c r="NO40" s="97"/>
      <c r="NU40" s="100"/>
      <c r="NY40" s="97"/>
      <c r="OL40" s="97"/>
      <c r="PQ40" s="108"/>
      <c r="PR40" s="109"/>
      <c r="PS40" s="105"/>
      <c r="PT40" s="110"/>
      <c r="PU40" s="106"/>
      <c r="PV40" s="110"/>
      <c r="PW40" s="105"/>
      <c r="PX40" s="105"/>
      <c r="QI40" s="97"/>
      <c r="QO40" s="100"/>
      <c r="QS40" s="97"/>
      <c r="RF40" s="97"/>
      <c r="SK40" s="108"/>
      <c r="SL40" s="109"/>
      <c r="SM40" s="105"/>
      <c r="SN40" s="110"/>
      <c r="SO40" s="106"/>
      <c r="SP40" s="110"/>
      <c r="SQ40" s="105"/>
      <c r="SR40" s="105"/>
      <c r="TC40" s="97"/>
      <c r="TI40" s="100"/>
      <c r="TM40" s="97"/>
      <c r="TZ40" s="97"/>
      <c r="VE40" s="108"/>
      <c r="VF40" s="109"/>
      <c r="VG40" s="105"/>
      <c r="VH40" s="110"/>
      <c r="VI40" s="106"/>
      <c r="VJ40" s="110"/>
      <c r="VK40" s="105"/>
      <c r="VL40" s="105"/>
      <c r="VW40" s="97"/>
      <c r="WC40" s="100"/>
      <c r="WG40" s="97"/>
      <c r="WT40" s="97"/>
      <c r="XY40" s="108"/>
      <c r="XZ40" s="109"/>
      <c r="YA40" s="105"/>
      <c r="YB40" s="110"/>
      <c r="YC40" s="106"/>
      <c r="YD40" s="110"/>
      <c r="YE40" s="105"/>
      <c r="YF40" s="105"/>
      <c r="YQ40" s="97"/>
      <c r="YW40" s="100"/>
      <c r="ZA40" s="97"/>
      <c r="ZN40" s="97"/>
      <c r="AAS40" s="108"/>
      <c r="AAT40" s="109"/>
      <c r="AAU40" s="105"/>
      <c r="AAV40" s="110"/>
      <c r="AAW40" s="106"/>
      <c r="AAX40" s="110"/>
      <c r="AAY40" s="105"/>
      <c r="AAZ40" s="105"/>
      <c r="ABK40" s="97"/>
      <c r="ABQ40" s="100"/>
      <c r="ABU40" s="97"/>
      <c r="ACH40" s="97"/>
      <c r="ADM40" s="108"/>
      <c r="ADN40" s="109"/>
      <c r="ADO40" s="105"/>
      <c r="ADP40" s="110"/>
      <c r="ADQ40" s="106"/>
      <c r="ADR40" s="110"/>
      <c r="ADS40" s="105"/>
      <c r="ADT40" s="105"/>
      <c r="AEE40" s="97"/>
      <c r="AEK40" s="100"/>
      <c r="AEO40" s="97"/>
      <c r="AFB40" s="97"/>
      <c r="AGG40" s="108"/>
      <c r="AGH40" s="109"/>
      <c r="AGI40" s="105"/>
      <c r="AGJ40" s="110"/>
      <c r="AGK40" s="106"/>
      <c r="AGL40" s="110"/>
      <c r="AGM40" s="105"/>
      <c r="AGN40" s="105"/>
      <c r="AGY40" s="97"/>
      <c r="AHE40" s="100"/>
      <c r="AHI40" s="97"/>
      <c r="AHV40" s="97"/>
      <c r="AJA40" s="108"/>
      <c r="AJB40" s="109"/>
      <c r="AJC40" s="105"/>
      <c r="AJD40" s="110"/>
      <c r="AJE40" s="106"/>
      <c r="AJF40" s="110"/>
      <c r="AJG40" s="105"/>
      <c r="AJH40" s="105"/>
      <c r="AJS40" s="97"/>
      <c r="AJY40" s="100"/>
      <c r="AKC40" s="97"/>
      <c r="AKP40" s="97"/>
      <c r="ALU40" s="108"/>
      <c r="ALV40" s="109"/>
      <c r="ALW40" s="105"/>
      <c r="ALX40" s="110"/>
      <c r="ALY40" s="106"/>
      <c r="ALZ40" s="110"/>
      <c r="AMA40" s="105"/>
      <c r="AMB40" s="105"/>
      <c r="AMM40" s="97"/>
      <c r="AMS40" s="100"/>
      <c r="AMW40" s="97"/>
      <c r="ANJ40" s="97"/>
      <c r="AOO40" s="108"/>
      <c r="AOP40" s="109"/>
      <c r="AOQ40" s="105"/>
      <c r="AOR40" s="110"/>
      <c r="AOS40" s="106"/>
      <c r="AOT40" s="110"/>
      <c r="AOU40" s="105"/>
      <c r="AOV40" s="105"/>
      <c r="APG40" s="97"/>
      <c r="APM40" s="100"/>
      <c r="APQ40" s="97"/>
      <c r="AQD40" s="97"/>
      <c r="ARI40" s="108"/>
      <c r="ARJ40" s="109"/>
      <c r="ARK40" s="105"/>
      <c r="ARL40" s="110"/>
      <c r="ARM40" s="106"/>
      <c r="ARN40" s="110"/>
      <c r="ARO40" s="105"/>
      <c r="ARP40" s="105"/>
      <c r="ASA40" s="97"/>
      <c r="ASG40" s="100"/>
      <c r="ASK40" s="97"/>
      <c r="ASX40" s="97"/>
      <c r="AUC40" s="108"/>
      <c r="AUD40" s="109"/>
      <c r="AUE40" s="105"/>
      <c r="AUF40" s="110"/>
      <c r="AUG40" s="106"/>
      <c r="AUH40" s="110"/>
      <c r="AUI40" s="105"/>
      <c r="AUJ40" s="105"/>
      <c r="AUU40" s="97"/>
      <c r="AVA40" s="100"/>
      <c r="AVE40" s="97"/>
      <c r="AVR40" s="97"/>
      <c r="AWW40" s="108"/>
      <c r="AWX40" s="109"/>
      <c r="AWY40" s="105"/>
      <c r="AWZ40" s="110"/>
      <c r="AXA40" s="106"/>
      <c r="AXB40" s="110"/>
      <c r="AXC40" s="105"/>
      <c r="AXD40" s="105"/>
      <c r="AXO40" s="97"/>
      <c r="AXU40" s="100"/>
      <c r="AXY40" s="97"/>
      <c r="AYL40" s="97"/>
      <c r="AZQ40" s="108"/>
      <c r="AZR40" s="109"/>
      <c r="AZS40" s="105"/>
      <c r="AZT40" s="110"/>
      <c r="AZU40" s="106"/>
      <c r="AZV40" s="110"/>
      <c r="AZW40" s="105"/>
      <c r="AZX40" s="105"/>
      <c r="BAI40" s="97"/>
      <c r="BAO40" s="100"/>
      <c r="BAS40" s="97"/>
      <c r="BBF40" s="97"/>
      <c r="BCK40" s="108"/>
      <c r="BCL40" s="109"/>
      <c r="BCM40" s="105"/>
      <c r="BCN40" s="110"/>
      <c r="BCO40" s="106"/>
      <c r="BCP40" s="110"/>
      <c r="BCQ40" s="105"/>
      <c r="BCR40" s="105"/>
      <c r="BDC40" s="97"/>
      <c r="BDI40" s="100"/>
      <c r="BDM40" s="97"/>
      <c r="BDZ40" s="97"/>
      <c r="BFE40" s="108"/>
      <c r="BFF40" s="109"/>
      <c r="BFG40" s="105"/>
      <c r="BFH40" s="110"/>
      <c r="BFI40" s="106"/>
      <c r="BFJ40" s="110"/>
      <c r="BFK40" s="105"/>
      <c r="BFL40" s="105"/>
      <c r="BFW40" s="97"/>
      <c r="BGC40" s="100"/>
      <c r="BGG40" s="97"/>
      <c r="BGT40" s="97"/>
      <c r="BHY40" s="108"/>
      <c r="BHZ40" s="109"/>
      <c r="BIA40" s="105"/>
      <c r="BIB40" s="110"/>
      <c r="BIC40" s="106"/>
      <c r="BID40" s="110"/>
      <c r="BIE40" s="105"/>
      <c r="BIF40" s="105"/>
      <c r="BIQ40" s="97"/>
      <c r="BIW40" s="100"/>
      <c r="BJA40" s="97"/>
      <c r="BJN40" s="97"/>
      <c r="BKS40" s="108"/>
      <c r="BKT40" s="109"/>
      <c r="BKU40" s="105"/>
      <c r="BKV40" s="110"/>
      <c r="BKW40" s="106"/>
      <c r="BKX40" s="110"/>
      <c r="BKY40" s="105"/>
      <c r="BKZ40" s="105"/>
      <c r="BLK40" s="97"/>
      <c r="BLQ40" s="100"/>
      <c r="BLU40" s="97"/>
      <c r="BMH40" s="97"/>
      <c r="BNM40" s="108"/>
      <c r="BNN40" s="109"/>
      <c r="BNO40" s="105"/>
      <c r="BNP40" s="110"/>
      <c r="BNQ40" s="106"/>
      <c r="BNR40" s="110"/>
      <c r="BNS40" s="105"/>
      <c r="BNT40" s="105"/>
      <c r="BOE40" s="97"/>
      <c r="BOK40" s="100"/>
      <c r="BOO40" s="97"/>
      <c r="BPB40" s="97"/>
      <c r="BQG40" s="108"/>
      <c r="BQH40" s="109"/>
      <c r="BQI40" s="105"/>
      <c r="BQJ40" s="110"/>
      <c r="BQK40" s="106"/>
      <c r="BQL40" s="110"/>
      <c r="BQM40" s="105"/>
      <c r="BQN40" s="105"/>
      <c r="BQY40" s="97"/>
      <c r="BRE40" s="100"/>
      <c r="BRI40" s="97"/>
      <c r="BRV40" s="97"/>
      <c r="BTA40" s="108"/>
      <c r="BTB40" s="109"/>
      <c r="BTC40" s="105"/>
      <c r="BTD40" s="110"/>
      <c r="BTE40" s="106"/>
      <c r="BTF40" s="110"/>
      <c r="BTG40" s="105"/>
      <c r="BTH40" s="105"/>
      <c r="BTS40" s="97"/>
      <c r="BTY40" s="100"/>
      <c r="BUC40" s="97"/>
      <c r="BUP40" s="97"/>
      <c r="BVU40" s="108"/>
      <c r="BVV40" s="109"/>
      <c r="BVW40" s="105"/>
      <c r="BVX40" s="110"/>
      <c r="BVY40" s="106"/>
      <c r="BVZ40" s="110"/>
      <c r="BWA40" s="105"/>
      <c r="BWB40" s="105"/>
      <c r="BWM40" s="97"/>
      <c r="BWS40" s="100"/>
      <c r="BWW40" s="97"/>
      <c r="BXJ40" s="97"/>
      <c r="BYO40" s="108"/>
      <c r="BYP40" s="109"/>
      <c r="BYQ40" s="105"/>
      <c r="BYR40" s="110"/>
      <c r="BYS40" s="106"/>
      <c r="BYT40" s="110"/>
      <c r="BYU40" s="105"/>
      <c r="BYV40" s="105"/>
      <c r="BZG40" s="97"/>
      <c r="BZM40" s="100"/>
      <c r="BZQ40" s="97"/>
      <c r="CAD40" s="97"/>
      <c r="CBI40" s="108"/>
      <c r="CBJ40" s="109"/>
      <c r="CBK40" s="105"/>
      <c r="CBL40" s="110"/>
      <c r="CBM40" s="106"/>
      <c r="CBN40" s="110"/>
      <c r="CBO40" s="105"/>
      <c r="CBP40" s="105"/>
      <c r="CCA40" s="97"/>
      <c r="CCG40" s="100"/>
      <c r="CCK40" s="97"/>
      <c r="CCX40" s="97"/>
      <c r="CEC40" s="108"/>
      <c r="CED40" s="109"/>
      <c r="CEE40" s="105"/>
      <c r="CEF40" s="110"/>
      <c r="CEG40" s="106"/>
      <c r="CEH40" s="110"/>
      <c r="CEI40" s="105"/>
      <c r="CEJ40" s="105"/>
      <c r="CEU40" s="97"/>
      <c r="CFA40" s="100"/>
      <c r="CFE40" s="97"/>
      <c r="CFR40" s="97"/>
      <c r="CGW40" s="108"/>
      <c r="CGX40" s="109"/>
      <c r="CGY40" s="105"/>
      <c r="CGZ40" s="110"/>
      <c r="CHA40" s="106"/>
      <c r="CHB40" s="110"/>
      <c r="CHC40" s="105"/>
      <c r="CHD40" s="105"/>
      <c r="CHO40" s="97"/>
      <c r="CHU40" s="100"/>
      <c r="CHY40" s="97"/>
      <c r="CIL40" s="97"/>
      <c r="CJQ40" s="108"/>
      <c r="CJR40" s="109"/>
      <c r="CJS40" s="105"/>
      <c r="CJT40" s="110"/>
      <c r="CJU40" s="106"/>
      <c r="CJV40" s="110"/>
      <c r="CJW40" s="105"/>
      <c r="CJX40" s="105"/>
      <c r="CKI40" s="97"/>
      <c r="CKO40" s="100"/>
      <c r="CKS40" s="97"/>
      <c r="CLF40" s="97"/>
      <c r="CMK40" s="108"/>
      <c r="CML40" s="109"/>
      <c r="CMM40" s="105"/>
      <c r="CMN40" s="110"/>
      <c r="CMO40" s="106"/>
      <c r="CMP40" s="110"/>
      <c r="CMQ40" s="105"/>
      <c r="CMR40" s="105"/>
      <c r="CNC40" s="97"/>
      <c r="CNI40" s="100"/>
      <c r="CNM40" s="97"/>
      <c r="CNZ40" s="97"/>
      <c r="CPE40" s="108"/>
      <c r="CPF40" s="109"/>
      <c r="CPG40" s="105"/>
      <c r="CPH40" s="110"/>
      <c r="CPI40" s="106"/>
      <c r="CPJ40" s="110"/>
      <c r="CPK40" s="105"/>
      <c r="CPL40" s="105"/>
      <c r="CPW40" s="97"/>
      <c r="CQC40" s="100"/>
      <c r="CQG40" s="97"/>
      <c r="CQT40" s="97"/>
      <c r="CRY40" s="108"/>
      <c r="CRZ40" s="109"/>
      <c r="CSA40" s="105"/>
      <c r="CSB40" s="110"/>
      <c r="CSC40" s="106"/>
      <c r="CSD40" s="110"/>
      <c r="CSE40" s="105"/>
      <c r="CSF40" s="105"/>
      <c r="CSQ40" s="97"/>
      <c r="CSW40" s="100"/>
      <c r="CTA40" s="97"/>
      <c r="CTN40" s="97"/>
      <c r="CUS40" s="108"/>
      <c r="CUT40" s="109"/>
      <c r="CUU40" s="105"/>
      <c r="CUV40" s="110"/>
      <c r="CUW40" s="106"/>
      <c r="CUX40" s="110"/>
      <c r="CUY40" s="105"/>
      <c r="CUZ40" s="105"/>
      <c r="CVK40" s="97"/>
      <c r="CVQ40" s="100"/>
      <c r="CVU40" s="97"/>
      <c r="CWH40" s="97"/>
      <c r="CXM40" s="108"/>
      <c r="CXN40" s="109"/>
      <c r="CXO40" s="105"/>
      <c r="CXP40" s="110"/>
      <c r="CXQ40" s="106"/>
      <c r="CXR40" s="110"/>
      <c r="CXS40" s="105"/>
      <c r="CXT40" s="105"/>
      <c r="CYE40" s="97"/>
      <c r="CYK40" s="100"/>
      <c r="CYO40" s="97"/>
      <c r="CZB40" s="97"/>
      <c r="DAG40" s="108"/>
      <c r="DAH40" s="109"/>
      <c r="DAI40" s="105"/>
      <c r="DAJ40" s="110"/>
      <c r="DAK40" s="106"/>
      <c r="DAL40" s="110"/>
      <c r="DAM40" s="105"/>
      <c r="DAN40" s="105"/>
      <c r="DAY40" s="97"/>
      <c r="DBE40" s="100"/>
      <c r="DBI40" s="97"/>
      <c r="DBV40" s="97"/>
      <c r="DDA40" s="108"/>
      <c r="DDB40" s="109"/>
      <c r="DDC40" s="105"/>
      <c r="DDD40" s="110"/>
      <c r="DDE40" s="106"/>
      <c r="DDF40" s="110"/>
      <c r="DDG40" s="105"/>
      <c r="DDH40" s="105"/>
      <c r="DDS40" s="97"/>
      <c r="DDY40" s="100"/>
      <c r="DEC40" s="97"/>
      <c r="DEP40" s="97"/>
      <c r="DFU40" s="108"/>
      <c r="DFV40" s="109"/>
      <c r="DFW40" s="105"/>
      <c r="DFX40" s="110"/>
      <c r="DFY40" s="106"/>
      <c r="DFZ40" s="110"/>
      <c r="DGA40" s="105"/>
      <c r="DGB40" s="105"/>
      <c r="DGM40" s="97"/>
      <c r="DGS40" s="100"/>
      <c r="DGW40" s="97"/>
      <c r="DHJ40" s="97"/>
      <c r="DIO40" s="108"/>
      <c r="DIP40" s="109"/>
      <c r="DIQ40" s="105"/>
      <c r="DIR40" s="110"/>
      <c r="DIS40" s="106"/>
      <c r="DIT40" s="110"/>
      <c r="DIU40" s="105"/>
      <c r="DIV40" s="105"/>
      <c r="DJG40" s="97"/>
      <c r="DJM40" s="100"/>
      <c r="DJQ40" s="97"/>
      <c r="DKD40" s="97"/>
      <c r="DLI40" s="108"/>
      <c r="DLJ40" s="109"/>
      <c r="DLK40" s="105"/>
      <c r="DLL40" s="110"/>
      <c r="DLM40" s="106"/>
      <c r="DLN40" s="110"/>
      <c r="DLO40" s="105"/>
      <c r="DLP40" s="105"/>
      <c r="DMA40" s="97"/>
      <c r="DMG40" s="100"/>
      <c r="DMK40" s="97"/>
      <c r="DMX40" s="97"/>
      <c r="DOC40" s="108"/>
      <c r="DOD40" s="109"/>
      <c r="DOE40" s="105"/>
      <c r="DOF40" s="110"/>
      <c r="DOG40" s="106"/>
      <c r="DOH40" s="110"/>
      <c r="DOI40" s="105"/>
      <c r="DOJ40" s="105"/>
      <c r="DOU40" s="97"/>
      <c r="DPA40" s="100"/>
      <c r="DPE40" s="97"/>
      <c r="DPR40" s="97"/>
      <c r="DQW40" s="108"/>
      <c r="DQX40" s="109"/>
      <c r="DQY40" s="105"/>
      <c r="DQZ40" s="110"/>
      <c r="DRA40" s="106"/>
      <c r="DRB40" s="110"/>
      <c r="DRC40" s="105"/>
      <c r="DRD40" s="105"/>
      <c r="DRO40" s="97"/>
      <c r="DRU40" s="100"/>
      <c r="DRY40" s="97"/>
      <c r="DSL40" s="97"/>
      <c r="DTQ40" s="108"/>
      <c r="DTR40" s="109"/>
      <c r="DTS40" s="105"/>
      <c r="DTT40" s="110"/>
      <c r="DTU40" s="106"/>
      <c r="DTV40" s="110"/>
      <c r="DTW40" s="105"/>
      <c r="DTX40" s="105"/>
      <c r="DUI40" s="97"/>
      <c r="DUO40" s="100"/>
      <c r="DUS40" s="97"/>
      <c r="DVF40" s="97"/>
      <c r="DWK40" s="108"/>
      <c r="DWL40" s="109"/>
      <c r="DWM40" s="105"/>
      <c r="DWN40" s="110"/>
      <c r="DWO40" s="106"/>
      <c r="DWP40" s="110"/>
      <c r="DWQ40" s="105"/>
      <c r="DWR40" s="105"/>
      <c r="DXC40" s="97"/>
      <c r="DXI40" s="100"/>
      <c r="DXM40" s="97"/>
      <c r="DXZ40" s="97"/>
      <c r="DZE40" s="108"/>
      <c r="DZF40" s="109"/>
      <c r="DZG40" s="105"/>
      <c r="DZH40" s="110"/>
      <c r="DZI40" s="106"/>
      <c r="DZJ40" s="110"/>
      <c r="DZK40" s="105"/>
      <c r="DZL40" s="105"/>
      <c r="DZW40" s="97"/>
      <c r="EAC40" s="100"/>
      <c r="EAG40" s="97"/>
      <c r="EAT40" s="97"/>
      <c r="EBY40" s="108"/>
      <c r="EBZ40" s="109"/>
      <c r="ECA40" s="105"/>
      <c r="ECB40" s="110"/>
      <c r="ECC40" s="106"/>
      <c r="ECD40" s="110"/>
      <c r="ECE40" s="105"/>
      <c r="ECF40" s="105"/>
      <c r="ECQ40" s="97"/>
      <c r="ECW40" s="100"/>
      <c r="EDA40" s="97"/>
      <c r="EDN40" s="97"/>
      <c r="EES40" s="108"/>
      <c r="EET40" s="109"/>
      <c r="EEU40" s="105"/>
      <c r="EEV40" s="110"/>
      <c r="EEW40" s="106"/>
      <c r="EEX40" s="110"/>
      <c r="EEY40" s="105"/>
      <c r="EEZ40" s="105"/>
      <c r="EFK40" s="97"/>
      <c r="EFQ40" s="100"/>
      <c r="EFU40" s="97"/>
      <c r="EGH40" s="97"/>
      <c r="EHM40" s="108"/>
      <c r="EHN40" s="109"/>
      <c r="EHO40" s="105"/>
      <c r="EHP40" s="110"/>
      <c r="EHQ40" s="106"/>
      <c r="EHR40" s="110"/>
      <c r="EHS40" s="105"/>
      <c r="EHT40" s="105"/>
      <c r="EIE40" s="97"/>
      <c r="EIK40" s="100"/>
      <c r="EIO40" s="97"/>
      <c r="EJB40" s="97"/>
      <c r="EKG40" s="108"/>
      <c r="EKH40" s="109"/>
      <c r="EKI40" s="105"/>
      <c r="EKJ40" s="110"/>
      <c r="EKK40" s="106"/>
      <c r="EKL40" s="110"/>
      <c r="EKM40" s="105"/>
      <c r="EKN40" s="105"/>
      <c r="EKY40" s="97"/>
      <c r="ELE40" s="100"/>
      <c r="ELI40" s="97"/>
      <c r="ELV40" s="97"/>
      <c r="ENA40" s="108"/>
      <c r="ENB40" s="109"/>
      <c r="ENC40" s="105"/>
      <c r="END40" s="110"/>
      <c r="ENE40" s="106"/>
      <c r="ENF40" s="110"/>
      <c r="ENG40" s="105"/>
      <c r="ENH40" s="105"/>
      <c r="ENS40" s="97"/>
      <c r="ENY40" s="100"/>
      <c r="EOC40" s="97"/>
      <c r="EOP40" s="97"/>
      <c r="EPU40" s="108"/>
      <c r="EPV40" s="109"/>
      <c r="EPW40" s="105"/>
      <c r="EPX40" s="110"/>
      <c r="EPY40" s="106"/>
      <c r="EPZ40" s="110"/>
      <c r="EQA40" s="105"/>
      <c r="EQB40" s="105"/>
      <c r="EQM40" s="97"/>
      <c r="EQS40" s="100"/>
      <c r="EQW40" s="97"/>
      <c r="ERJ40" s="97"/>
      <c r="ESO40" s="108"/>
      <c r="ESP40" s="109"/>
      <c r="ESQ40" s="105"/>
      <c r="ESR40" s="110"/>
      <c r="ESS40" s="106"/>
      <c r="EST40" s="110"/>
      <c r="ESU40" s="105"/>
      <c r="ESV40" s="105"/>
      <c r="ETG40" s="97"/>
      <c r="ETM40" s="100"/>
      <c r="ETQ40" s="97"/>
      <c r="EUD40" s="97"/>
      <c r="EVI40" s="108"/>
      <c r="EVJ40" s="109"/>
      <c r="EVK40" s="105"/>
      <c r="EVL40" s="110"/>
      <c r="EVM40" s="106"/>
      <c r="EVN40" s="110"/>
      <c r="EVO40" s="105"/>
      <c r="EVP40" s="105"/>
      <c r="EWA40" s="97"/>
      <c r="EWG40" s="100"/>
      <c r="EWK40" s="97"/>
      <c r="EWX40" s="97"/>
      <c r="EYC40" s="108"/>
      <c r="EYD40" s="109"/>
      <c r="EYE40" s="105"/>
      <c r="EYF40" s="110"/>
      <c r="EYG40" s="106"/>
      <c r="EYH40" s="110"/>
      <c r="EYI40" s="105"/>
      <c r="EYJ40" s="105"/>
      <c r="EYU40" s="97"/>
      <c r="EZA40" s="100"/>
      <c r="EZE40" s="97"/>
      <c r="EZR40" s="97"/>
      <c r="FAW40" s="108"/>
      <c r="FAX40" s="109"/>
      <c r="FAY40" s="105"/>
      <c r="FAZ40" s="110"/>
      <c r="FBA40" s="106"/>
      <c r="FBB40" s="110"/>
      <c r="FBC40" s="105"/>
      <c r="FBD40" s="105"/>
      <c r="FBO40" s="97"/>
      <c r="FBU40" s="100"/>
      <c r="FBY40" s="97"/>
      <c r="FCL40" s="97"/>
      <c r="FDQ40" s="108"/>
      <c r="FDR40" s="109"/>
      <c r="FDS40" s="105"/>
      <c r="FDT40" s="110"/>
      <c r="FDU40" s="106"/>
      <c r="FDV40" s="110"/>
      <c r="FDW40" s="105"/>
      <c r="FDX40" s="105"/>
      <c r="FEI40" s="97"/>
      <c r="FEO40" s="100"/>
      <c r="FES40" s="97"/>
      <c r="FFF40" s="97"/>
      <c r="FGK40" s="108"/>
      <c r="FGL40" s="109"/>
      <c r="FGM40" s="105"/>
      <c r="FGN40" s="110"/>
      <c r="FGO40" s="106"/>
      <c r="FGP40" s="110"/>
      <c r="FGQ40" s="105"/>
      <c r="FGR40" s="105"/>
      <c r="FHC40" s="97"/>
      <c r="FHI40" s="100"/>
      <c r="FHM40" s="97"/>
      <c r="FHZ40" s="97"/>
      <c r="FJE40" s="108"/>
      <c r="FJF40" s="109"/>
      <c r="FJG40" s="105"/>
      <c r="FJH40" s="110"/>
      <c r="FJI40" s="106"/>
      <c r="FJJ40" s="110"/>
      <c r="FJK40" s="105"/>
      <c r="FJL40" s="105"/>
      <c r="FJW40" s="97"/>
      <c r="FKC40" s="100"/>
      <c r="FKG40" s="97"/>
      <c r="FKT40" s="97"/>
      <c r="FLY40" s="108"/>
      <c r="FLZ40" s="109"/>
      <c r="FMA40" s="105"/>
      <c r="FMB40" s="110"/>
      <c r="FMC40" s="106"/>
      <c r="FMD40" s="110"/>
      <c r="FME40" s="105"/>
      <c r="FMF40" s="105"/>
      <c r="FMQ40" s="97"/>
      <c r="FMW40" s="100"/>
      <c r="FNA40" s="97"/>
      <c r="FNN40" s="97"/>
      <c r="FOS40" s="108"/>
      <c r="FOT40" s="109"/>
      <c r="FOU40" s="105"/>
      <c r="FOV40" s="110"/>
      <c r="FOW40" s="106"/>
      <c r="FOX40" s="110"/>
      <c r="FOY40" s="105"/>
      <c r="FOZ40" s="105"/>
      <c r="FPK40" s="97"/>
      <c r="FPQ40" s="100"/>
      <c r="FPU40" s="97"/>
      <c r="FQH40" s="97"/>
      <c r="FRM40" s="108"/>
      <c r="FRN40" s="109"/>
      <c r="FRO40" s="105"/>
      <c r="FRP40" s="110"/>
      <c r="FRQ40" s="106"/>
      <c r="FRR40" s="110"/>
      <c r="FRS40" s="105"/>
      <c r="FRT40" s="105"/>
      <c r="FSE40" s="97"/>
      <c r="FSK40" s="100"/>
      <c r="FSO40" s="97"/>
      <c r="FTB40" s="97"/>
      <c r="FUG40" s="108"/>
      <c r="FUH40" s="109"/>
      <c r="FUI40" s="105"/>
      <c r="FUJ40" s="110"/>
      <c r="FUK40" s="106"/>
      <c r="FUL40" s="110"/>
      <c r="FUM40" s="105"/>
      <c r="FUN40" s="105"/>
      <c r="FUY40" s="97"/>
      <c r="FVE40" s="100"/>
      <c r="FVI40" s="97"/>
      <c r="FVV40" s="97"/>
      <c r="FXA40" s="108"/>
      <c r="FXB40" s="109"/>
      <c r="FXC40" s="105"/>
      <c r="FXD40" s="110"/>
      <c r="FXE40" s="106"/>
      <c r="FXF40" s="110"/>
      <c r="FXG40" s="105"/>
      <c r="FXH40" s="105"/>
      <c r="FXS40" s="97"/>
      <c r="FXY40" s="100"/>
      <c r="FYC40" s="97"/>
      <c r="FYP40" s="97"/>
      <c r="FZU40" s="108"/>
      <c r="FZV40" s="109"/>
      <c r="FZW40" s="105"/>
      <c r="FZX40" s="110"/>
      <c r="FZY40" s="106"/>
      <c r="FZZ40" s="110"/>
      <c r="GAA40" s="105"/>
      <c r="GAB40" s="105"/>
      <c r="GAM40" s="97"/>
      <c r="GAS40" s="100"/>
      <c r="GAW40" s="97"/>
      <c r="GBJ40" s="97"/>
      <c r="GCO40" s="108"/>
      <c r="GCP40" s="109"/>
      <c r="GCQ40" s="105"/>
      <c r="GCR40" s="110"/>
      <c r="GCS40" s="106"/>
      <c r="GCT40" s="110"/>
      <c r="GCU40" s="105"/>
      <c r="GCV40" s="105"/>
      <c r="GDG40" s="97"/>
      <c r="GDM40" s="100"/>
      <c r="GDQ40" s="97"/>
      <c r="GED40" s="97"/>
      <c r="GFI40" s="108"/>
      <c r="GFJ40" s="109"/>
      <c r="GFK40" s="105"/>
      <c r="GFL40" s="110"/>
      <c r="GFM40" s="106"/>
      <c r="GFN40" s="110"/>
      <c r="GFO40" s="105"/>
      <c r="GFP40" s="105"/>
      <c r="GGA40" s="97"/>
      <c r="GGG40" s="100"/>
      <c r="GGK40" s="97"/>
      <c r="GGX40" s="97"/>
      <c r="GIC40" s="108"/>
      <c r="GID40" s="109"/>
      <c r="GIE40" s="105"/>
      <c r="GIF40" s="110"/>
      <c r="GIG40" s="106"/>
      <c r="GIH40" s="110"/>
      <c r="GII40" s="105"/>
      <c r="GIJ40" s="105"/>
      <c r="GIU40" s="97"/>
      <c r="GJA40" s="100"/>
      <c r="GJE40" s="97"/>
      <c r="GJR40" s="97"/>
      <c r="GKW40" s="108"/>
      <c r="GKX40" s="109"/>
      <c r="GKY40" s="105"/>
      <c r="GKZ40" s="110"/>
      <c r="GLA40" s="106"/>
      <c r="GLB40" s="110"/>
      <c r="GLC40" s="105"/>
      <c r="GLD40" s="105"/>
      <c r="GLO40" s="97"/>
      <c r="GLU40" s="100"/>
      <c r="GLY40" s="97"/>
      <c r="GML40" s="97"/>
      <c r="GNQ40" s="108"/>
      <c r="GNR40" s="109"/>
      <c r="GNS40" s="105"/>
      <c r="GNT40" s="110"/>
      <c r="GNU40" s="106"/>
      <c r="GNV40" s="110"/>
      <c r="GNW40" s="105"/>
      <c r="GNX40" s="105"/>
      <c r="GOI40" s="97"/>
      <c r="GOO40" s="100"/>
      <c r="GOS40" s="97"/>
      <c r="GPF40" s="97"/>
      <c r="GQK40" s="108"/>
      <c r="GQL40" s="109"/>
      <c r="GQM40" s="105"/>
      <c r="GQN40" s="110"/>
      <c r="GQO40" s="106"/>
      <c r="GQP40" s="110"/>
      <c r="GQQ40" s="105"/>
      <c r="GQR40" s="105"/>
      <c r="GRC40" s="97"/>
      <c r="GRI40" s="100"/>
      <c r="GRM40" s="97"/>
      <c r="GRZ40" s="97"/>
      <c r="GTE40" s="108"/>
      <c r="GTF40" s="109"/>
      <c r="GTG40" s="105"/>
      <c r="GTH40" s="110"/>
      <c r="GTI40" s="106"/>
      <c r="GTJ40" s="110"/>
      <c r="GTK40" s="105"/>
      <c r="GTL40" s="105"/>
      <c r="GTW40" s="97"/>
      <c r="GUC40" s="100"/>
      <c r="GUG40" s="97"/>
      <c r="GUT40" s="97"/>
      <c r="GVY40" s="108"/>
      <c r="GVZ40" s="109"/>
      <c r="GWA40" s="105"/>
      <c r="GWB40" s="110"/>
      <c r="GWC40" s="106"/>
      <c r="GWD40" s="110"/>
      <c r="GWE40" s="105"/>
      <c r="GWF40" s="105"/>
      <c r="GWQ40" s="97"/>
      <c r="GWW40" s="100"/>
      <c r="GXA40" s="97"/>
      <c r="GXN40" s="97"/>
      <c r="GYS40" s="108"/>
      <c r="GYT40" s="109"/>
      <c r="GYU40" s="105"/>
      <c r="GYV40" s="110"/>
      <c r="GYW40" s="106"/>
      <c r="GYX40" s="110"/>
      <c r="GYY40" s="105"/>
      <c r="GYZ40" s="105"/>
      <c r="GZK40" s="97"/>
      <c r="GZQ40" s="100"/>
      <c r="GZU40" s="97"/>
      <c r="HAH40" s="97"/>
      <c r="HBM40" s="108"/>
      <c r="HBN40" s="109"/>
      <c r="HBO40" s="105"/>
      <c r="HBP40" s="110"/>
      <c r="HBQ40" s="106"/>
      <c r="HBR40" s="110"/>
      <c r="HBS40" s="105"/>
      <c r="HBT40" s="105"/>
      <c r="HCE40" s="97"/>
      <c r="HCK40" s="100"/>
      <c r="HCO40" s="97"/>
      <c r="HDB40" s="97"/>
      <c r="HEG40" s="108"/>
      <c r="HEH40" s="109"/>
      <c r="HEI40" s="105"/>
      <c r="HEJ40" s="110"/>
      <c r="HEK40" s="106"/>
      <c r="HEL40" s="110"/>
      <c r="HEM40" s="105"/>
      <c r="HEN40" s="105"/>
      <c r="HEY40" s="97"/>
      <c r="HFE40" s="100"/>
      <c r="HFI40" s="97"/>
      <c r="HFV40" s="97"/>
      <c r="HHA40" s="108"/>
      <c r="HHB40" s="109"/>
      <c r="HHC40" s="105"/>
      <c r="HHD40" s="110"/>
      <c r="HHE40" s="106"/>
      <c r="HHF40" s="110"/>
      <c r="HHG40" s="105"/>
      <c r="HHH40" s="105"/>
      <c r="HHS40" s="97"/>
      <c r="HHY40" s="100"/>
      <c r="HIC40" s="97"/>
      <c r="HIP40" s="97"/>
      <c r="HJU40" s="108"/>
      <c r="HJV40" s="109"/>
      <c r="HJW40" s="105"/>
      <c r="HJX40" s="110"/>
      <c r="HJY40" s="106"/>
      <c r="HJZ40" s="110"/>
      <c r="HKA40" s="105"/>
      <c r="HKB40" s="105"/>
      <c r="HKM40" s="97"/>
      <c r="HKS40" s="100"/>
      <c r="HKW40" s="97"/>
      <c r="HLJ40" s="97"/>
      <c r="HMO40" s="108"/>
      <c r="HMP40" s="109"/>
      <c r="HMQ40" s="105"/>
      <c r="HMR40" s="110"/>
      <c r="HMS40" s="106"/>
      <c r="HMT40" s="110"/>
      <c r="HMU40" s="105"/>
      <c r="HMV40" s="105"/>
      <c r="HNG40" s="97"/>
      <c r="HNM40" s="100"/>
      <c r="HNQ40" s="97"/>
      <c r="HOD40" s="97"/>
      <c r="HPI40" s="108"/>
      <c r="HPJ40" s="109"/>
      <c r="HPK40" s="105"/>
      <c r="HPL40" s="110"/>
      <c r="HPM40" s="106"/>
      <c r="HPN40" s="110"/>
      <c r="HPO40" s="105"/>
      <c r="HPP40" s="105"/>
      <c r="HQA40" s="97"/>
      <c r="HQG40" s="100"/>
      <c r="HQK40" s="97"/>
      <c r="HQX40" s="97"/>
      <c r="HSC40" s="108"/>
      <c r="HSD40" s="109"/>
      <c r="HSE40" s="105"/>
      <c r="HSF40" s="110"/>
      <c r="HSG40" s="106"/>
      <c r="HSH40" s="110"/>
      <c r="HSI40" s="105"/>
      <c r="HSJ40" s="105"/>
      <c r="HSU40" s="97"/>
      <c r="HTA40" s="100"/>
      <c r="HTE40" s="97"/>
      <c r="HTR40" s="97"/>
      <c r="HUW40" s="108"/>
      <c r="HUX40" s="109"/>
      <c r="HUY40" s="105"/>
      <c r="HUZ40" s="110"/>
      <c r="HVA40" s="106"/>
      <c r="HVB40" s="110"/>
      <c r="HVC40" s="105"/>
      <c r="HVD40" s="105"/>
      <c r="HVO40" s="97"/>
      <c r="HVU40" s="100"/>
      <c r="HVY40" s="97"/>
      <c r="HWL40" s="97"/>
      <c r="HXQ40" s="108"/>
      <c r="HXR40" s="109"/>
      <c r="HXS40" s="105"/>
      <c r="HXT40" s="110"/>
      <c r="HXU40" s="106"/>
      <c r="HXV40" s="110"/>
      <c r="HXW40" s="105"/>
      <c r="HXX40" s="105"/>
      <c r="HYI40" s="97"/>
      <c r="HYO40" s="100"/>
      <c r="HYS40" s="97"/>
      <c r="HZF40" s="97"/>
      <c r="IAK40" s="108"/>
      <c r="IAL40" s="109"/>
      <c r="IAM40" s="105"/>
      <c r="IAN40" s="110"/>
      <c r="IAO40" s="106"/>
      <c r="IAP40" s="110"/>
      <c r="IAQ40" s="105"/>
      <c r="IAR40" s="105"/>
      <c r="IBC40" s="97"/>
      <c r="IBI40" s="100"/>
      <c r="IBM40" s="97"/>
      <c r="IBZ40" s="97"/>
      <c r="IDE40" s="108"/>
      <c r="IDF40" s="109"/>
      <c r="IDG40" s="105"/>
      <c r="IDH40" s="110"/>
      <c r="IDI40" s="106"/>
      <c r="IDJ40" s="110"/>
      <c r="IDK40" s="105"/>
      <c r="IDL40" s="105"/>
      <c r="IDW40" s="97"/>
      <c r="IEC40" s="100"/>
      <c r="IEG40" s="97"/>
      <c r="IET40" s="97"/>
      <c r="IFY40" s="108"/>
      <c r="IFZ40" s="109"/>
      <c r="IGA40" s="105"/>
      <c r="IGB40" s="110"/>
      <c r="IGC40" s="106"/>
      <c r="IGD40" s="110"/>
      <c r="IGE40" s="105"/>
      <c r="IGF40" s="105"/>
      <c r="IGQ40" s="97"/>
      <c r="IGW40" s="100"/>
      <c r="IHA40" s="97"/>
      <c r="IHN40" s="97"/>
      <c r="IIS40" s="108"/>
      <c r="IIT40" s="109"/>
      <c r="IIU40" s="105"/>
      <c r="IIV40" s="110"/>
      <c r="IIW40" s="106"/>
      <c r="IIX40" s="110"/>
      <c r="IIY40" s="105"/>
      <c r="IIZ40" s="105"/>
      <c r="IJK40" s="97"/>
      <c r="IJQ40" s="100"/>
      <c r="IJU40" s="97"/>
      <c r="IKH40" s="97"/>
      <c r="ILM40" s="108"/>
      <c r="ILN40" s="109"/>
      <c r="ILO40" s="105"/>
      <c r="ILP40" s="110"/>
      <c r="ILQ40" s="106"/>
      <c r="ILR40" s="110"/>
      <c r="ILS40" s="105"/>
      <c r="ILT40" s="105"/>
      <c r="IME40" s="97"/>
      <c r="IMK40" s="100"/>
      <c r="IMO40" s="97"/>
      <c r="INB40" s="97"/>
      <c r="IOG40" s="108"/>
      <c r="IOH40" s="109"/>
      <c r="IOI40" s="105"/>
      <c r="IOJ40" s="110"/>
      <c r="IOK40" s="106"/>
      <c r="IOL40" s="110"/>
      <c r="IOM40" s="105"/>
      <c r="ION40" s="105"/>
      <c r="IOY40" s="97"/>
      <c r="IPE40" s="100"/>
      <c r="IPI40" s="97"/>
      <c r="IPV40" s="97"/>
      <c r="IRA40" s="108"/>
      <c r="IRB40" s="109"/>
      <c r="IRC40" s="105"/>
      <c r="IRD40" s="110"/>
      <c r="IRE40" s="106"/>
      <c r="IRF40" s="110"/>
      <c r="IRG40" s="105"/>
      <c r="IRH40" s="105"/>
      <c r="IRS40" s="97"/>
      <c r="IRY40" s="100"/>
      <c r="ISC40" s="97"/>
      <c r="ISP40" s="97"/>
      <c r="ITU40" s="108"/>
      <c r="ITV40" s="109"/>
      <c r="ITW40" s="105"/>
      <c r="ITX40" s="110"/>
      <c r="ITY40" s="106"/>
      <c r="ITZ40" s="110"/>
      <c r="IUA40" s="105"/>
      <c r="IUB40" s="105"/>
      <c r="IUM40" s="97"/>
      <c r="IUS40" s="100"/>
      <c r="IUW40" s="97"/>
      <c r="IVJ40" s="97"/>
      <c r="IWO40" s="108"/>
      <c r="IWP40" s="109"/>
      <c r="IWQ40" s="105"/>
      <c r="IWR40" s="110"/>
      <c r="IWS40" s="106"/>
      <c r="IWT40" s="110"/>
      <c r="IWU40" s="105"/>
      <c r="IWV40" s="105"/>
      <c r="IXG40" s="97"/>
      <c r="IXM40" s="100"/>
      <c r="IXQ40" s="97"/>
      <c r="IYD40" s="97"/>
      <c r="IZI40" s="108"/>
      <c r="IZJ40" s="109"/>
      <c r="IZK40" s="105"/>
      <c r="IZL40" s="110"/>
      <c r="IZM40" s="106"/>
      <c r="IZN40" s="110"/>
      <c r="IZO40" s="105"/>
      <c r="IZP40" s="105"/>
      <c r="JAA40" s="97"/>
      <c r="JAG40" s="100"/>
      <c r="JAK40" s="97"/>
      <c r="JAX40" s="97"/>
      <c r="JCC40" s="108"/>
      <c r="JCD40" s="109"/>
      <c r="JCE40" s="105"/>
      <c r="JCF40" s="110"/>
      <c r="JCG40" s="106"/>
      <c r="JCH40" s="110"/>
      <c r="JCI40" s="105"/>
      <c r="JCJ40" s="105"/>
      <c r="JCU40" s="97"/>
      <c r="JDA40" s="100"/>
      <c r="JDE40" s="97"/>
      <c r="JDR40" s="97"/>
      <c r="JEW40" s="108"/>
      <c r="JEX40" s="109"/>
      <c r="JEY40" s="105"/>
      <c r="JEZ40" s="110"/>
      <c r="JFA40" s="106"/>
      <c r="JFB40" s="110"/>
      <c r="JFC40" s="105"/>
      <c r="JFD40" s="105"/>
      <c r="JFO40" s="97"/>
      <c r="JFU40" s="100"/>
      <c r="JFY40" s="97"/>
      <c r="JGL40" s="97"/>
      <c r="JHQ40" s="108"/>
      <c r="JHR40" s="109"/>
      <c r="JHS40" s="105"/>
      <c r="JHT40" s="110"/>
      <c r="JHU40" s="106"/>
      <c r="JHV40" s="110"/>
      <c r="JHW40" s="105"/>
      <c r="JHX40" s="105"/>
      <c r="JII40" s="97"/>
      <c r="JIO40" s="100"/>
      <c r="JIS40" s="97"/>
      <c r="JJF40" s="97"/>
      <c r="JKK40" s="108"/>
      <c r="JKL40" s="109"/>
      <c r="JKM40" s="105"/>
      <c r="JKN40" s="110"/>
      <c r="JKO40" s="106"/>
      <c r="JKP40" s="110"/>
      <c r="JKQ40" s="105"/>
      <c r="JKR40" s="105"/>
      <c r="JLC40" s="97"/>
      <c r="JLI40" s="100"/>
      <c r="JLM40" s="97"/>
      <c r="JLZ40" s="97"/>
      <c r="JNE40" s="108"/>
      <c r="JNF40" s="109"/>
      <c r="JNG40" s="105"/>
      <c r="JNH40" s="110"/>
      <c r="JNI40" s="106"/>
      <c r="JNJ40" s="110"/>
      <c r="JNK40" s="105"/>
      <c r="JNL40" s="105"/>
      <c r="JNW40" s="97"/>
      <c r="JOC40" s="100"/>
      <c r="JOG40" s="97"/>
      <c r="JOT40" s="97"/>
      <c r="JPY40" s="108"/>
      <c r="JPZ40" s="109"/>
      <c r="JQA40" s="105"/>
      <c r="JQB40" s="110"/>
      <c r="JQC40" s="106"/>
      <c r="JQD40" s="110"/>
      <c r="JQE40" s="105"/>
      <c r="JQF40" s="105"/>
      <c r="JQQ40" s="97"/>
      <c r="JQW40" s="100"/>
      <c r="JRA40" s="97"/>
      <c r="JRN40" s="97"/>
      <c r="JSS40" s="108"/>
      <c r="JST40" s="109"/>
      <c r="JSU40" s="105"/>
      <c r="JSV40" s="110"/>
      <c r="JSW40" s="106"/>
      <c r="JSX40" s="110"/>
      <c r="JSY40" s="105"/>
      <c r="JSZ40" s="105"/>
      <c r="JTK40" s="97"/>
      <c r="JTQ40" s="100"/>
      <c r="JTU40" s="97"/>
      <c r="JUH40" s="97"/>
    </row>
    <row r="41" spans="1:1016 1027:2045 2058:3066 3097:4074 4105:5120 5131:6139 6145:7157 7170:7314" x14ac:dyDescent="0.2">
      <c r="A41" s="108"/>
      <c r="B41" s="109"/>
      <c r="C41" s="105"/>
      <c r="D41" s="110"/>
      <c r="E41" s="106"/>
      <c r="F41" s="110"/>
      <c r="G41" s="105"/>
      <c r="H41" s="105"/>
      <c r="S41" s="97"/>
      <c r="Y41" s="100"/>
      <c r="AC41" s="97"/>
      <c r="AP41" s="97"/>
      <c r="BU41" s="108"/>
      <c r="BV41" s="109"/>
      <c r="BW41" s="105"/>
      <c r="BX41" s="110"/>
      <c r="BY41" s="106"/>
      <c r="BZ41" s="110"/>
      <c r="CA41" s="105"/>
      <c r="CB41" s="105"/>
      <c r="CM41" s="97"/>
      <c r="CS41" s="100"/>
      <c r="CW41" s="97"/>
      <c r="DJ41" s="97"/>
      <c r="EO41" s="108"/>
      <c r="EP41" s="109"/>
      <c r="EQ41" s="105"/>
      <c r="ER41" s="110"/>
      <c r="ES41" s="106"/>
      <c r="ET41" s="110"/>
      <c r="EU41" s="105"/>
      <c r="EV41" s="105"/>
      <c r="FG41" s="97"/>
      <c r="FM41" s="100"/>
      <c r="FQ41" s="97"/>
      <c r="GD41" s="97"/>
      <c r="HI41" s="108"/>
      <c r="HJ41" s="109"/>
      <c r="HK41" s="105"/>
      <c r="HL41" s="110"/>
      <c r="HM41" s="106"/>
      <c r="HN41" s="110"/>
      <c r="HO41" s="105"/>
      <c r="HP41" s="105"/>
      <c r="IA41" s="97"/>
      <c r="IG41" s="100"/>
      <c r="IK41" s="97"/>
      <c r="IX41" s="97"/>
      <c r="KC41" s="108"/>
      <c r="KD41" s="109"/>
      <c r="KE41" s="105"/>
      <c r="KF41" s="110"/>
      <c r="KG41" s="106"/>
      <c r="KH41" s="110"/>
      <c r="KI41" s="105"/>
      <c r="KJ41" s="105"/>
      <c r="KU41" s="97"/>
      <c r="LA41" s="100"/>
      <c r="LE41" s="97"/>
      <c r="LR41" s="97"/>
      <c r="MW41" s="108"/>
      <c r="MX41" s="109"/>
      <c r="MY41" s="105"/>
      <c r="MZ41" s="110"/>
      <c r="NA41" s="106"/>
      <c r="NB41" s="110"/>
      <c r="NC41" s="105"/>
      <c r="ND41" s="105"/>
      <c r="NO41" s="97"/>
      <c r="NU41" s="100"/>
      <c r="NY41" s="97"/>
      <c r="OL41" s="97"/>
      <c r="PQ41" s="108"/>
      <c r="PR41" s="109"/>
      <c r="PS41" s="105"/>
      <c r="PT41" s="110"/>
      <c r="PU41" s="106"/>
      <c r="PV41" s="110"/>
      <c r="PW41" s="105"/>
      <c r="PX41" s="105"/>
      <c r="QI41" s="97"/>
      <c r="QO41" s="100"/>
      <c r="QS41" s="97"/>
      <c r="RF41" s="97"/>
      <c r="SK41" s="108"/>
      <c r="SL41" s="109"/>
      <c r="SM41" s="105"/>
      <c r="SN41" s="110"/>
      <c r="SO41" s="106"/>
      <c r="SP41" s="110"/>
      <c r="SQ41" s="105"/>
      <c r="SR41" s="105"/>
      <c r="TC41" s="97"/>
      <c r="TI41" s="100"/>
      <c r="TM41" s="97"/>
      <c r="TZ41" s="97"/>
      <c r="VE41" s="108"/>
      <c r="VF41" s="109"/>
      <c r="VG41" s="105"/>
      <c r="VH41" s="110"/>
      <c r="VI41" s="106"/>
      <c r="VJ41" s="110"/>
      <c r="VK41" s="105"/>
      <c r="VL41" s="105"/>
      <c r="VW41" s="97"/>
      <c r="WC41" s="100"/>
      <c r="WG41" s="97"/>
      <c r="WT41" s="97"/>
      <c r="XY41" s="108"/>
      <c r="XZ41" s="109"/>
      <c r="YA41" s="105"/>
      <c r="YB41" s="110"/>
      <c r="YC41" s="106"/>
      <c r="YD41" s="110"/>
      <c r="YE41" s="105"/>
      <c r="YF41" s="105"/>
      <c r="YQ41" s="97"/>
      <c r="YW41" s="100"/>
      <c r="ZA41" s="97"/>
      <c r="ZN41" s="97"/>
      <c r="AAS41" s="108"/>
      <c r="AAT41" s="109"/>
      <c r="AAU41" s="105"/>
      <c r="AAV41" s="110"/>
      <c r="AAW41" s="106"/>
      <c r="AAX41" s="110"/>
      <c r="AAY41" s="105"/>
      <c r="AAZ41" s="105"/>
      <c r="ABK41" s="97"/>
      <c r="ABQ41" s="100"/>
      <c r="ABU41" s="97"/>
      <c r="ACH41" s="97"/>
      <c r="ADM41" s="108"/>
      <c r="ADN41" s="109"/>
      <c r="ADO41" s="105"/>
      <c r="ADP41" s="110"/>
      <c r="ADQ41" s="106"/>
      <c r="ADR41" s="110"/>
      <c r="ADS41" s="105"/>
      <c r="ADT41" s="105"/>
      <c r="AEE41" s="97"/>
      <c r="AEK41" s="100"/>
      <c r="AEO41" s="97"/>
      <c r="AFB41" s="97"/>
      <c r="AGG41" s="108"/>
      <c r="AGH41" s="109"/>
      <c r="AGI41" s="105"/>
      <c r="AGJ41" s="110"/>
      <c r="AGK41" s="106"/>
      <c r="AGL41" s="110"/>
      <c r="AGM41" s="105"/>
      <c r="AGN41" s="105"/>
      <c r="AGY41" s="97"/>
      <c r="AHE41" s="100"/>
      <c r="AHI41" s="97"/>
      <c r="AHV41" s="97"/>
      <c r="AJA41" s="108"/>
      <c r="AJB41" s="109"/>
      <c r="AJC41" s="105"/>
      <c r="AJD41" s="110"/>
      <c r="AJE41" s="106"/>
      <c r="AJF41" s="110"/>
      <c r="AJG41" s="105"/>
      <c r="AJH41" s="105"/>
      <c r="AJS41" s="97"/>
      <c r="AJY41" s="100"/>
      <c r="AKC41" s="97"/>
      <c r="AKP41" s="97"/>
      <c r="ALU41" s="108"/>
      <c r="ALV41" s="109"/>
      <c r="ALW41" s="105"/>
      <c r="ALX41" s="110"/>
      <c r="ALY41" s="106"/>
      <c r="ALZ41" s="110"/>
      <c r="AMA41" s="105"/>
      <c r="AMB41" s="105"/>
      <c r="AMM41" s="97"/>
      <c r="AMS41" s="100"/>
      <c r="AMW41" s="97"/>
      <c r="ANJ41" s="97"/>
      <c r="AOO41" s="108"/>
      <c r="AOP41" s="109"/>
      <c r="AOQ41" s="105"/>
      <c r="AOR41" s="110"/>
      <c r="AOS41" s="106"/>
      <c r="AOT41" s="110"/>
      <c r="AOU41" s="105"/>
      <c r="AOV41" s="105"/>
      <c r="APG41" s="97"/>
      <c r="APM41" s="100"/>
      <c r="APQ41" s="97"/>
      <c r="AQD41" s="97"/>
      <c r="ARI41" s="108"/>
      <c r="ARJ41" s="109"/>
      <c r="ARK41" s="105"/>
      <c r="ARL41" s="110"/>
      <c r="ARM41" s="106"/>
      <c r="ARN41" s="110"/>
      <c r="ARO41" s="105"/>
      <c r="ARP41" s="105"/>
      <c r="ASA41" s="97"/>
      <c r="ASG41" s="100"/>
      <c r="ASK41" s="97"/>
      <c r="ASX41" s="97"/>
      <c r="AUC41" s="108"/>
      <c r="AUD41" s="109"/>
      <c r="AUE41" s="105"/>
      <c r="AUF41" s="110"/>
      <c r="AUG41" s="106"/>
      <c r="AUH41" s="110"/>
      <c r="AUI41" s="105"/>
      <c r="AUJ41" s="105"/>
      <c r="AUU41" s="97"/>
      <c r="AVA41" s="100"/>
      <c r="AVE41" s="97"/>
      <c r="AVR41" s="97"/>
      <c r="AWW41" s="108"/>
      <c r="AWX41" s="109"/>
      <c r="AWY41" s="105"/>
      <c r="AWZ41" s="110"/>
      <c r="AXA41" s="106"/>
      <c r="AXB41" s="110"/>
      <c r="AXC41" s="105"/>
      <c r="AXD41" s="105"/>
      <c r="AXO41" s="97"/>
      <c r="AXU41" s="100"/>
      <c r="AXY41" s="97"/>
      <c r="AYL41" s="97"/>
      <c r="AZQ41" s="108"/>
      <c r="AZR41" s="109"/>
      <c r="AZS41" s="105"/>
      <c r="AZT41" s="110"/>
      <c r="AZU41" s="106"/>
      <c r="AZV41" s="110"/>
      <c r="AZW41" s="105"/>
      <c r="AZX41" s="105"/>
      <c r="BAI41" s="97"/>
      <c r="BAO41" s="100"/>
      <c r="BAS41" s="97"/>
      <c r="BBF41" s="97"/>
      <c r="BCK41" s="108"/>
      <c r="BCL41" s="109"/>
      <c r="BCM41" s="105"/>
      <c r="BCN41" s="110"/>
      <c r="BCO41" s="106"/>
      <c r="BCP41" s="110"/>
      <c r="BCQ41" s="105"/>
      <c r="BCR41" s="105"/>
      <c r="BDC41" s="97"/>
      <c r="BDI41" s="100"/>
      <c r="BDM41" s="97"/>
      <c r="BDZ41" s="97"/>
      <c r="BFE41" s="108"/>
      <c r="BFF41" s="109"/>
      <c r="BFG41" s="105"/>
      <c r="BFH41" s="110"/>
      <c r="BFI41" s="106"/>
      <c r="BFJ41" s="110"/>
      <c r="BFK41" s="105"/>
      <c r="BFL41" s="105"/>
      <c r="BFW41" s="97"/>
      <c r="BGC41" s="100"/>
      <c r="BGG41" s="97"/>
      <c r="BGT41" s="97"/>
      <c r="BHY41" s="108"/>
      <c r="BHZ41" s="109"/>
      <c r="BIA41" s="105"/>
      <c r="BIB41" s="110"/>
      <c r="BIC41" s="106"/>
      <c r="BID41" s="110"/>
      <c r="BIE41" s="105"/>
      <c r="BIF41" s="105"/>
      <c r="BIQ41" s="97"/>
      <c r="BIW41" s="100"/>
      <c r="BJA41" s="97"/>
      <c r="BJN41" s="97"/>
      <c r="BKS41" s="108"/>
      <c r="BKT41" s="109"/>
      <c r="BKU41" s="105"/>
      <c r="BKV41" s="110"/>
      <c r="BKW41" s="106"/>
      <c r="BKX41" s="110"/>
      <c r="BKY41" s="105"/>
      <c r="BKZ41" s="105"/>
      <c r="BLK41" s="97"/>
      <c r="BLQ41" s="100"/>
      <c r="BLU41" s="97"/>
      <c r="BMH41" s="97"/>
      <c r="BNM41" s="108"/>
      <c r="BNN41" s="109"/>
      <c r="BNO41" s="105"/>
      <c r="BNP41" s="110"/>
      <c r="BNQ41" s="106"/>
      <c r="BNR41" s="110"/>
      <c r="BNS41" s="105"/>
      <c r="BNT41" s="105"/>
      <c r="BOE41" s="97"/>
      <c r="BOK41" s="100"/>
      <c r="BOO41" s="97"/>
      <c r="BPB41" s="97"/>
      <c r="BQG41" s="108"/>
      <c r="BQH41" s="109"/>
      <c r="BQI41" s="105"/>
      <c r="BQJ41" s="110"/>
      <c r="BQK41" s="106"/>
      <c r="BQL41" s="110"/>
      <c r="BQM41" s="105"/>
      <c r="BQN41" s="105"/>
      <c r="BQY41" s="97"/>
      <c r="BRE41" s="100"/>
      <c r="BRI41" s="97"/>
      <c r="BRV41" s="97"/>
      <c r="BTA41" s="108"/>
      <c r="BTB41" s="109"/>
      <c r="BTC41" s="105"/>
      <c r="BTD41" s="110"/>
      <c r="BTE41" s="106"/>
      <c r="BTF41" s="110"/>
      <c r="BTG41" s="105"/>
      <c r="BTH41" s="105"/>
      <c r="BTS41" s="97"/>
      <c r="BTY41" s="100"/>
      <c r="BUC41" s="97"/>
      <c r="BUP41" s="97"/>
      <c r="BVU41" s="108"/>
      <c r="BVV41" s="109"/>
      <c r="BVW41" s="105"/>
      <c r="BVX41" s="110"/>
      <c r="BVY41" s="106"/>
      <c r="BVZ41" s="110"/>
      <c r="BWA41" s="105"/>
      <c r="BWB41" s="105"/>
      <c r="BWM41" s="97"/>
      <c r="BWS41" s="100"/>
      <c r="BWW41" s="97"/>
      <c r="BXJ41" s="97"/>
      <c r="BYO41" s="108"/>
      <c r="BYP41" s="109"/>
      <c r="BYQ41" s="105"/>
      <c r="BYR41" s="110"/>
      <c r="BYS41" s="106"/>
      <c r="BYT41" s="110"/>
      <c r="BYU41" s="105"/>
      <c r="BYV41" s="105"/>
      <c r="BZG41" s="97"/>
      <c r="BZM41" s="100"/>
      <c r="BZQ41" s="97"/>
      <c r="CAD41" s="97"/>
      <c r="CBI41" s="108"/>
      <c r="CBJ41" s="109"/>
      <c r="CBK41" s="105"/>
      <c r="CBL41" s="110"/>
      <c r="CBM41" s="106"/>
      <c r="CBN41" s="110"/>
      <c r="CBO41" s="105"/>
      <c r="CBP41" s="105"/>
      <c r="CCA41" s="97"/>
      <c r="CCG41" s="100"/>
      <c r="CCK41" s="97"/>
      <c r="CCX41" s="97"/>
      <c r="CEC41" s="108"/>
      <c r="CED41" s="109"/>
      <c r="CEE41" s="105"/>
      <c r="CEF41" s="110"/>
      <c r="CEG41" s="106"/>
      <c r="CEH41" s="110"/>
      <c r="CEI41" s="105"/>
      <c r="CEJ41" s="105"/>
      <c r="CEU41" s="97"/>
      <c r="CFA41" s="100"/>
      <c r="CFE41" s="97"/>
      <c r="CFR41" s="97"/>
      <c r="CGW41" s="108"/>
      <c r="CGX41" s="109"/>
      <c r="CGY41" s="105"/>
      <c r="CGZ41" s="110"/>
      <c r="CHA41" s="106"/>
      <c r="CHB41" s="110"/>
      <c r="CHC41" s="105"/>
      <c r="CHD41" s="105"/>
      <c r="CHO41" s="97"/>
      <c r="CHU41" s="100"/>
      <c r="CHY41" s="97"/>
      <c r="CIL41" s="97"/>
      <c r="CJQ41" s="108"/>
      <c r="CJR41" s="109"/>
      <c r="CJS41" s="105"/>
      <c r="CJT41" s="110"/>
      <c r="CJU41" s="106"/>
      <c r="CJV41" s="110"/>
      <c r="CJW41" s="105"/>
      <c r="CJX41" s="105"/>
      <c r="CKI41" s="97"/>
      <c r="CKO41" s="100"/>
      <c r="CKS41" s="97"/>
      <c r="CLF41" s="97"/>
      <c r="CMK41" s="108"/>
      <c r="CML41" s="109"/>
      <c r="CMM41" s="105"/>
      <c r="CMN41" s="110"/>
      <c r="CMO41" s="106"/>
      <c r="CMP41" s="110"/>
      <c r="CMQ41" s="105"/>
      <c r="CMR41" s="105"/>
      <c r="CNC41" s="97"/>
      <c r="CNI41" s="100"/>
      <c r="CNM41" s="97"/>
      <c r="CNZ41" s="97"/>
      <c r="CPE41" s="108"/>
      <c r="CPF41" s="109"/>
      <c r="CPG41" s="105"/>
      <c r="CPH41" s="110"/>
      <c r="CPI41" s="106"/>
      <c r="CPJ41" s="110"/>
      <c r="CPK41" s="105"/>
      <c r="CPL41" s="105"/>
      <c r="CPW41" s="97"/>
      <c r="CQC41" s="100"/>
      <c r="CQG41" s="97"/>
      <c r="CQT41" s="97"/>
      <c r="CRY41" s="108"/>
      <c r="CRZ41" s="109"/>
      <c r="CSA41" s="105"/>
      <c r="CSB41" s="110"/>
      <c r="CSC41" s="106"/>
      <c r="CSD41" s="110"/>
      <c r="CSE41" s="105"/>
      <c r="CSF41" s="105"/>
      <c r="CSQ41" s="97"/>
      <c r="CSW41" s="100"/>
      <c r="CTA41" s="97"/>
      <c r="CTN41" s="97"/>
      <c r="CUS41" s="108"/>
      <c r="CUT41" s="109"/>
      <c r="CUU41" s="105"/>
      <c r="CUV41" s="110"/>
      <c r="CUW41" s="106"/>
      <c r="CUX41" s="110"/>
      <c r="CUY41" s="105"/>
      <c r="CUZ41" s="105"/>
      <c r="CVK41" s="97"/>
      <c r="CVQ41" s="100"/>
      <c r="CVU41" s="97"/>
      <c r="CWH41" s="97"/>
      <c r="CXM41" s="108"/>
      <c r="CXN41" s="109"/>
      <c r="CXO41" s="105"/>
      <c r="CXP41" s="110"/>
      <c r="CXQ41" s="106"/>
      <c r="CXR41" s="110"/>
      <c r="CXS41" s="105"/>
      <c r="CXT41" s="105"/>
      <c r="CYE41" s="97"/>
      <c r="CYK41" s="100"/>
      <c r="CYO41" s="97"/>
      <c r="CZB41" s="97"/>
      <c r="DAG41" s="108"/>
      <c r="DAH41" s="109"/>
      <c r="DAI41" s="105"/>
      <c r="DAJ41" s="110"/>
      <c r="DAK41" s="106"/>
      <c r="DAL41" s="110"/>
      <c r="DAM41" s="105"/>
      <c r="DAN41" s="105"/>
      <c r="DAY41" s="97"/>
      <c r="DBE41" s="100"/>
      <c r="DBI41" s="97"/>
      <c r="DBV41" s="97"/>
      <c r="DDA41" s="108"/>
      <c r="DDB41" s="109"/>
      <c r="DDC41" s="105"/>
      <c r="DDD41" s="110"/>
      <c r="DDE41" s="106"/>
      <c r="DDF41" s="110"/>
      <c r="DDG41" s="105"/>
      <c r="DDH41" s="105"/>
      <c r="DDS41" s="97"/>
      <c r="DDY41" s="100"/>
      <c r="DEC41" s="97"/>
      <c r="DEP41" s="97"/>
      <c r="DFU41" s="108"/>
      <c r="DFV41" s="109"/>
      <c r="DFW41" s="105"/>
      <c r="DFX41" s="110"/>
      <c r="DFY41" s="106"/>
      <c r="DFZ41" s="110"/>
      <c r="DGA41" s="105"/>
      <c r="DGB41" s="105"/>
      <c r="DGM41" s="97"/>
      <c r="DGS41" s="100"/>
      <c r="DGW41" s="97"/>
      <c r="DHJ41" s="97"/>
      <c r="DIO41" s="108"/>
      <c r="DIP41" s="109"/>
      <c r="DIQ41" s="105"/>
      <c r="DIR41" s="110"/>
      <c r="DIS41" s="106"/>
      <c r="DIT41" s="110"/>
      <c r="DIU41" s="105"/>
      <c r="DIV41" s="105"/>
      <c r="DJG41" s="97"/>
      <c r="DJM41" s="100"/>
      <c r="DJQ41" s="97"/>
      <c r="DKD41" s="97"/>
      <c r="DLI41" s="108"/>
      <c r="DLJ41" s="109"/>
      <c r="DLK41" s="105"/>
      <c r="DLL41" s="110"/>
      <c r="DLM41" s="106"/>
      <c r="DLN41" s="110"/>
      <c r="DLO41" s="105"/>
      <c r="DLP41" s="105"/>
      <c r="DMA41" s="97"/>
      <c r="DMG41" s="100"/>
      <c r="DMK41" s="97"/>
      <c r="DMX41" s="97"/>
      <c r="DOC41" s="108"/>
      <c r="DOD41" s="109"/>
      <c r="DOE41" s="105"/>
      <c r="DOF41" s="110"/>
      <c r="DOG41" s="106"/>
      <c r="DOH41" s="110"/>
      <c r="DOI41" s="105"/>
      <c r="DOJ41" s="105"/>
      <c r="DOU41" s="97"/>
      <c r="DPA41" s="100"/>
      <c r="DPE41" s="97"/>
      <c r="DPR41" s="97"/>
      <c r="DQW41" s="108"/>
      <c r="DQX41" s="109"/>
      <c r="DQY41" s="105"/>
      <c r="DQZ41" s="110"/>
      <c r="DRA41" s="106"/>
      <c r="DRB41" s="110"/>
      <c r="DRC41" s="105"/>
      <c r="DRD41" s="105"/>
      <c r="DRO41" s="97"/>
      <c r="DRU41" s="100"/>
      <c r="DRY41" s="97"/>
      <c r="DSL41" s="97"/>
      <c r="DTQ41" s="108"/>
      <c r="DTR41" s="109"/>
      <c r="DTS41" s="105"/>
      <c r="DTT41" s="110"/>
      <c r="DTU41" s="106"/>
      <c r="DTV41" s="110"/>
      <c r="DTW41" s="105"/>
      <c r="DTX41" s="105"/>
      <c r="DUI41" s="97"/>
      <c r="DUO41" s="100"/>
      <c r="DUS41" s="97"/>
      <c r="DVF41" s="97"/>
      <c r="DWK41" s="108"/>
      <c r="DWL41" s="109"/>
      <c r="DWM41" s="105"/>
      <c r="DWN41" s="110"/>
      <c r="DWO41" s="106"/>
      <c r="DWP41" s="110"/>
      <c r="DWQ41" s="105"/>
      <c r="DWR41" s="105"/>
      <c r="DXC41" s="97"/>
      <c r="DXI41" s="100"/>
      <c r="DXM41" s="97"/>
      <c r="DXZ41" s="97"/>
      <c r="DZE41" s="108"/>
      <c r="DZF41" s="109"/>
      <c r="DZG41" s="105"/>
      <c r="DZH41" s="110"/>
      <c r="DZI41" s="106"/>
      <c r="DZJ41" s="110"/>
      <c r="DZK41" s="105"/>
      <c r="DZL41" s="105"/>
      <c r="DZW41" s="97"/>
      <c r="EAC41" s="100"/>
      <c r="EAG41" s="97"/>
      <c r="EAT41" s="97"/>
      <c r="EBY41" s="108"/>
      <c r="EBZ41" s="109"/>
      <c r="ECA41" s="105"/>
      <c r="ECB41" s="110"/>
      <c r="ECC41" s="106"/>
      <c r="ECD41" s="110"/>
      <c r="ECE41" s="105"/>
      <c r="ECF41" s="105"/>
      <c r="ECQ41" s="97"/>
      <c r="ECW41" s="100"/>
      <c r="EDA41" s="97"/>
      <c r="EDN41" s="97"/>
      <c r="EES41" s="108"/>
      <c r="EET41" s="109"/>
      <c r="EEU41" s="105"/>
      <c r="EEV41" s="110"/>
      <c r="EEW41" s="106"/>
      <c r="EEX41" s="110"/>
      <c r="EEY41" s="105"/>
      <c r="EEZ41" s="105"/>
      <c r="EFK41" s="97"/>
      <c r="EFQ41" s="100"/>
      <c r="EFU41" s="97"/>
      <c r="EGH41" s="97"/>
      <c r="EHM41" s="108"/>
      <c r="EHN41" s="109"/>
      <c r="EHO41" s="105"/>
      <c r="EHP41" s="110"/>
      <c r="EHQ41" s="106"/>
      <c r="EHR41" s="110"/>
      <c r="EHS41" s="105"/>
      <c r="EHT41" s="105"/>
      <c r="EIE41" s="97"/>
      <c r="EIK41" s="100"/>
      <c r="EIO41" s="97"/>
      <c r="EJB41" s="97"/>
      <c r="EKG41" s="108"/>
      <c r="EKH41" s="109"/>
      <c r="EKI41" s="105"/>
      <c r="EKJ41" s="110"/>
      <c r="EKK41" s="106"/>
      <c r="EKL41" s="110"/>
      <c r="EKM41" s="105"/>
      <c r="EKN41" s="105"/>
      <c r="EKY41" s="97"/>
      <c r="ELE41" s="100"/>
      <c r="ELI41" s="97"/>
      <c r="ELV41" s="97"/>
      <c r="ENA41" s="108"/>
      <c r="ENB41" s="109"/>
      <c r="ENC41" s="105"/>
      <c r="END41" s="110"/>
      <c r="ENE41" s="106"/>
      <c r="ENF41" s="110"/>
      <c r="ENG41" s="105"/>
      <c r="ENH41" s="105"/>
      <c r="ENS41" s="97"/>
      <c r="ENY41" s="100"/>
      <c r="EOC41" s="97"/>
      <c r="EOP41" s="97"/>
      <c r="EPU41" s="108"/>
      <c r="EPV41" s="109"/>
      <c r="EPW41" s="105"/>
      <c r="EPX41" s="110"/>
      <c r="EPY41" s="106"/>
      <c r="EPZ41" s="110"/>
      <c r="EQA41" s="105"/>
      <c r="EQB41" s="105"/>
      <c r="EQM41" s="97"/>
      <c r="EQS41" s="100"/>
      <c r="EQW41" s="97"/>
      <c r="ERJ41" s="97"/>
      <c r="ESO41" s="108"/>
      <c r="ESP41" s="109"/>
      <c r="ESQ41" s="105"/>
      <c r="ESR41" s="110"/>
      <c r="ESS41" s="106"/>
      <c r="EST41" s="110"/>
      <c r="ESU41" s="105"/>
      <c r="ESV41" s="105"/>
      <c r="ETG41" s="97"/>
      <c r="ETM41" s="100"/>
      <c r="ETQ41" s="97"/>
      <c r="EUD41" s="97"/>
      <c r="EVI41" s="108"/>
      <c r="EVJ41" s="109"/>
      <c r="EVK41" s="105"/>
      <c r="EVL41" s="110"/>
      <c r="EVM41" s="106"/>
      <c r="EVN41" s="110"/>
      <c r="EVO41" s="105"/>
      <c r="EVP41" s="105"/>
      <c r="EWA41" s="97"/>
      <c r="EWG41" s="100"/>
      <c r="EWK41" s="97"/>
      <c r="EWX41" s="97"/>
      <c r="EYC41" s="108"/>
      <c r="EYD41" s="109"/>
      <c r="EYE41" s="105"/>
      <c r="EYF41" s="110"/>
      <c r="EYG41" s="106"/>
      <c r="EYH41" s="110"/>
      <c r="EYI41" s="105"/>
      <c r="EYJ41" s="105"/>
      <c r="EYU41" s="97"/>
      <c r="EZA41" s="100"/>
      <c r="EZE41" s="97"/>
      <c r="EZR41" s="97"/>
      <c r="FAW41" s="108"/>
      <c r="FAX41" s="109"/>
      <c r="FAY41" s="105"/>
      <c r="FAZ41" s="110"/>
      <c r="FBA41" s="106"/>
      <c r="FBB41" s="110"/>
      <c r="FBC41" s="105"/>
      <c r="FBD41" s="105"/>
      <c r="FBO41" s="97"/>
      <c r="FBU41" s="100"/>
      <c r="FBY41" s="97"/>
      <c r="FCL41" s="97"/>
      <c r="FDQ41" s="108"/>
      <c r="FDR41" s="109"/>
      <c r="FDS41" s="105"/>
      <c r="FDT41" s="110"/>
      <c r="FDU41" s="106"/>
      <c r="FDV41" s="110"/>
      <c r="FDW41" s="105"/>
      <c r="FDX41" s="105"/>
      <c r="FEI41" s="97"/>
      <c r="FEO41" s="100"/>
      <c r="FES41" s="97"/>
      <c r="FFF41" s="97"/>
      <c r="FGK41" s="108"/>
      <c r="FGL41" s="109"/>
      <c r="FGM41" s="105"/>
      <c r="FGN41" s="110"/>
      <c r="FGO41" s="106"/>
      <c r="FGP41" s="110"/>
      <c r="FGQ41" s="105"/>
      <c r="FGR41" s="105"/>
      <c r="FHC41" s="97"/>
      <c r="FHI41" s="100"/>
      <c r="FHM41" s="97"/>
      <c r="FHZ41" s="97"/>
      <c r="FJE41" s="108"/>
      <c r="FJF41" s="109"/>
      <c r="FJG41" s="105"/>
      <c r="FJH41" s="110"/>
      <c r="FJI41" s="106"/>
      <c r="FJJ41" s="110"/>
      <c r="FJK41" s="105"/>
      <c r="FJL41" s="105"/>
      <c r="FJW41" s="97"/>
      <c r="FKC41" s="100"/>
      <c r="FKG41" s="97"/>
      <c r="FKT41" s="97"/>
      <c r="FLY41" s="108"/>
      <c r="FLZ41" s="109"/>
      <c r="FMA41" s="105"/>
      <c r="FMB41" s="110"/>
      <c r="FMC41" s="106"/>
      <c r="FMD41" s="110"/>
      <c r="FME41" s="105"/>
      <c r="FMF41" s="105"/>
      <c r="FMQ41" s="97"/>
      <c r="FMW41" s="100"/>
      <c r="FNA41" s="97"/>
      <c r="FNN41" s="97"/>
      <c r="FOS41" s="108"/>
      <c r="FOT41" s="109"/>
      <c r="FOU41" s="105"/>
      <c r="FOV41" s="110"/>
      <c r="FOW41" s="106"/>
      <c r="FOX41" s="110"/>
      <c r="FOY41" s="105"/>
      <c r="FOZ41" s="105"/>
      <c r="FPK41" s="97"/>
      <c r="FPQ41" s="100"/>
      <c r="FPU41" s="97"/>
      <c r="FQH41" s="97"/>
      <c r="FRM41" s="108"/>
      <c r="FRN41" s="109"/>
      <c r="FRO41" s="105"/>
      <c r="FRP41" s="110"/>
      <c r="FRQ41" s="106"/>
      <c r="FRR41" s="110"/>
      <c r="FRS41" s="105"/>
      <c r="FRT41" s="105"/>
      <c r="FSE41" s="97"/>
      <c r="FSK41" s="100"/>
      <c r="FSO41" s="97"/>
      <c r="FTB41" s="97"/>
      <c r="FUG41" s="108"/>
      <c r="FUH41" s="109"/>
      <c r="FUI41" s="105"/>
      <c r="FUJ41" s="110"/>
      <c r="FUK41" s="106"/>
      <c r="FUL41" s="110"/>
      <c r="FUM41" s="105"/>
      <c r="FUN41" s="105"/>
      <c r="FUY41" s="97"/>
      <c r="FVE41" s="100"/>
      <c r="FVI41" s="97"/>
      <c r="FVV41" s="97"/>
      <c r="FXA41" s="108"/>
      <c r="FXB41" s="109"/>
      <c r="FXC41" s="105"/>
      <c r="FXD41" s="110"/>
      <c r="FXE41" s="106"/>
      <c r="FXF41" s="110"/>
      <c r="FXG41" s="105"/>
      <c r="FXH41" s="105"/>
      <c r="FXS41" s="97"/>
      <c r="FXY41" s="100"/>
      <c r="FYC41" s="97"/>
      <c r="FYP41" s="97"/>
      <c r="FZU41" s="108"/>
      <c r="FZV41" s="109"/>
      <c r="FZW41" s="105"/>
      <c r="FZX41" s="110"/>
      <c r="FZY41" s="106"/>
      <c r="FZZ41" s="110"/>
      <c r="GAA41" s="105"/>
      <c r="GAB41" s="105"/>
      <c r="GAM41" s="97"/>
      <c r="GAS41" s="100"/>
      <c r="GAW41" s="97"/>
      <c r="GBJ41" s="97"/>
      <c r="GCO41" s="108"/>
      <c r="GCP41" s="109"/>
      <c r="GCQ41" s="105"/>
      <c r="GCR41" s="110"/>
      <c r="GCS41" s="106"/>
      <c r="GCT41" s="110"/>
      <c r="GCU41" s="105"/>
      <c r="GCV41" s="105"/>
      <c r="GDG41" s="97"/>
      <c r="GDM41" s="100"/>
      <c r="GDQ41" s="97"/>
      <c r="GED41" s="97"/>
      <c r="GFI41" s="108"/>
      <c r="GFJ41" s="109"/>
      <c r="GFK41" s="105"/>
      <c r="GFL41" s="110"/>
      <c r="GFM41" s="106"/>
      <c r="GFN41" s="110"/>
      <c r="GFO41" s="105"/>
      <c r="GFP41" s="105"/>
      <c r="GGA41" s="97"/>
      <c r="GGG41" s="100"/>
      <c r="GGK41" s="97"/>
      <c r="GGX41" s="97"/>
      <c r="GIC41" s="108"/>
      <c r="GID41" s="109"/>
      <c r="GIE41" s="105"/>
      <c r="GIF41" s="110"/>
      <c r="GIG41" s="106"/>
      <c r="GIH41" s="110"/>
      <c r="GII41" s="105"/>
      <c r="GIJ41" s="105"/>
      <c r="GIU41" s="97"/>
      <c r="GJA41" s="100"/>
      <c r="GJE41" s="97"/>
      <c r="GJR41" s="97"/>
      <c r="GKW41" s="108"/>
      <c r="GKX41" s="109"/>
      <c r="GKY41" s="105"/>
      <c r="GKZ41" s="110"/>
      <c r="GLA41" s="106"/>
      <c r="GLB41" s="110"/>
      <c r="GLC41" s="105"/>
      <c r="GLD41" s="105"/>
      <c r="GLO41" s="97"/>
      <c r="GLU41" s="100"/>
      <c r="GLY41" s="97"/>
      <c r="GML41" s="97"/>
      <c r="GNQ41" s="108"/>
      <c r="GNR41" s="109"/>
      <c r="GNS41" s="105"/>
      <c r="GNT41" s="110"/>
      <c r="GNU41" s="106"/>
      <c r="GNV41" s="110"/>
      <c r="GNW41" s="105"/>
      <c r="GNX41" s="105"/>
      <c r="GOI41" s="97"/>
      <c r="GOO41" s="100"/>
      <c r="GOS41" s="97"/>
      <c r="GPF41" s="97"/>
      <c r="GQK41" s="108"/>
      <c r="GQL41" s="109"/>
      <c r="GQM41" s="105"/>
      <c r="GQN41" s="110"/>
      <c r="GQO41" s="106"/>
      <c r="GQP41" s="110"/>
      <c r="GQQ41" s="105"/>
      <c r="GQR41" s="105"/>
      <c r="GRC41" s="97"/>
      <c r="GRI41" s="100"/>
      <c r="GRM41" s="97"/>
      <c r="GRZ41" s="97"/>
      <c r="GTE41" s="108"/>
      <c r="GTF41" s="109"/>
      <c r="GTG41" s="105"/>
      <c r="GTH41" s="110"/>
      <c r="GTI41" s="106"/>
      <c r="GTJ41" s="110"/>
      <c r="GTK41" s="105"/>
      <c r="GTL41" s="105"/>
      <c r="GTW41" s="97"/>
      <c r="GUC41" s="100"/>
      <c r="GUG41" s="97"/>
      <c r="GUT41" s="97"/>
      <c r="GVY41" s="108"/>
      <c r="GVZ41" s="109"/>
      <c r="GWA41" s="105"/>
      <c r="GWB41" s="110"/>
      <c r="GWC41" s="106"/>
      <c r="GWD41" s="110"/>
      <c r="GWE41" s="105"/>
      <c r="GWF41" s="105"/>
      <c r="GWQ41" s="97"/>
      <c r="GWW41" s="100"/>
      <c r="GXA41" s="97"/>
      <c r="GXN41" s="97"/>
      <c r="GYS41" s="108"/>
      <c r="GYT41" s="109"/>
      <c r="GYU41" s="105"/>
      <c r="GYV41" s="110"/>
      <c r="GYW41" s="106"/>
      <c r="GYX41" s="110"/>
      <c r="GYY41" s="105"/>
      <c r="GYZ41" s="105"/>
      <c r="GZK41" s="97"/>
      <c r="GZQ41" s="100"/>
      <c r="GZU41" s="97"/>
      <c r="HAH41" s="97"/>
      <c r="HBM41" s="108"/>
      <c r="HBN41" s="109"/>
      <c r="HBO41" s="105"/>
      <c r="HBP41" s="110"/>
      <c r="HBQ41" s="106"/>
      <c r="HBR41" s="110"/>
      <c r="HBS41" s="105"/>
      <c r="HBT41" s="105"/>
      <c r="HCE41" s="97"/>
      <c r="HCK41" s="100"/>
      <c r="HCO41" s="97"/>
      <c r="HDB41" s="97"/>
      <c r="HEG41" s="108"/>
      <c r="HEH41" s="109"/>
      <c r="HEI41" s="105"/>
      <c r="HEJ41" s="110"/>
      <c r="HEK41" s="106"/>
      <c r="HEL41" s="110"/>
      <c r="HEM41" s="105"/>
      <c r="HEN41" s="105"/>
      <c r="HEY41" s="97"/>
      <c r="HFE41" s="100"/>
      <c r="HFI41" s="97"/>
      <c r="HFV41" s="97"/>
      <c r="HHA41" s="108"/>
      <c r="HHB41" s="109"/>
      <c r="HHC41" s="105"/>
      <c r="HHD41" s="110"/>
      <c r="HHE41" s="106"/>
      <c r="HHF41" s="110"/>
      <c r="HHG41" s="105"/>
      <c r="HHH41" s="105"/>
      <c r="HHS41" s="97"/>
      <c r="HHY41" s="100"/>
      <c r="HIC41" s="97"/>
      <c r="HIP41" s="97"/>
      <c r="HJU41" s="108"/>
      <c r="HJV41" s="109"/>
      <c r="HJW41" s="105"/>
      <c r="HJX41" s="110"/>
      <c r="HJY41" s="106"/>
      <c r="HJZ41" s="110"/>
      <c r="HKA41" s="105"/>
      <c r="HKB41" s="105"/>
      <c r="HKM41" s="97"/>
      <c r="HKS41" s="100"/>
      <c r="HKW41" s="97"/>
      <c r="HLJ41" s="97"/>
      <c r="HMO41" s="108"/>
      <c r="HMP41" s="109"/>
      <c r="HMQ41" s="105"/>
      <c r="HMR41" s="110"/>
      <c r="HMS41" s="106"/>
      <c r="HMT41" s="110"/>
      <c r="HMU41" s="105"/>
      <c r="HMV41" s="105"/>
      <c r="HNG41" s="97"/>
      <c r="HNM41" s="100"/>
      <c r="HNQ41" s="97"/>
      <c r="HOD41" s="97"/>
      <c r="HPI41" s="108"/>
      <c r="HPJ41" s="109"/>
      <c r="HPK41" s="105"/>
      <c r="HPL41" s="110"/>
      <c r="HPM41" s="106"/>
      <c r="HPN41" s="110"/>
      <c r="HPO41" s="105"/>
      <c r="HPP41" s="105"/>
      <c r="HQA41" s="97"/>
      <c r="HQG41" s="100"/>
      <c r="HQK41" s="97"/>
      <c r="HQX41" s="97"/>
      <c r="HSC41" s="108"/>
      <c r="HSD41" s="109"/>
      <c r="HSE41" s="105"/>
      <c r="HSF41" s="110"/>
      <c r="HSG41" s="106"/>
      <c r="HSH41" s="110"/>
      <c r="HSI41" s="105"/>
      <c r="HSJ41" s="105"/>
      <c r="HSU41" s="97"/>
      <c r="HTA41" s="100"/>
      <c r="HTE41" s="97"/>
      <c r="HTR41" s="97"/>
      <c r="HUW41" s="108"/>
      <c r="HUX41" s="109"/>
      <c r="HUY41" s="105"/>
      <c r="HUZ41" s="110"/>
      <c r="HVA41" s="106"/>
      <c r="HVB41" s="110"/>
      <c r="HVC41" s="105"/>
      <c r="HVD41" s="105"/>
      <c r="HVO41" s="97"/>
      <c r="HVU41" s="100"/>
      <c r="HVY41" s="97"/>
      <c r="HWL41" s="97"/>
      <c r="HXQ41" s="108"/>
      <c r="HXR41" s="109"/>
      <c r="HXS41" s="105"/>
      <c r="HXT41" s="110"/>
      <c r="HXU41" s="106"/>
      <c r="HXV41" s="110"/>
      <c r="HXW41" s="105"/>
      <c r="HXX41" s="105"/>
      <c r="HYI41" s="97"/>
      <c r="HYO41" s="100"/>
      <c r="HYS41" s="97"/>
      <c r="HZF41" s="97"/>
      <c r="IAK41" s="108"/>
      <c r="IAL41" s="109"/>
      <c r="IAM41" s="105"/>
      <c r="IAN41" s="110"/>
      <c r="IAO41" s="106"/>
      <c r="IAP41" s="110"/>
      <c r="IAQ41" s="105"/>
      <c r="IAR41" s="105"/>
      <c r="IBC41" s="97"/>
      <c r="IBI41" s="100"/>
      <c r="IBM41" s="97"/>
      <c r="IBZ41" s="97"/>
      <c r="IDE41" s="108"/>
      <c r="IDF41" s="109"/>
      <c r="IDG41" s="105"/>
      <c r="IDH41" s="110"/>
      <c r="IDI41" s="106"/>
      <c r="IDJ41" s="110"/>
      <c r="IDK41" s="105"/>
      <c r="IDL41" s="105"/>
      <c r="IDW41" s="97"/>
      <c r="IEC41" s="100"/>
      <c r="IEG41" s="97"/>
      <c r="IET41" s="97"/>
      <c r="IFY41" s="108"/>
      <c r="IFZ41" s="109"/>
      <c r="IGA41" s="105"/>
      <c r="IGB41" s="110"/>
      <c r="IGC41" s="106"/>
      <c r="IGD41" s="110"/>
      <c r="IGE41" s="105"/>
      <c r="IGF41" s="105"/>
      <c r="IGQ41" s="97"/>
      <c r="IGW41" s="100"/>
      <c r="IHA41" s="97"/>
      <c r="IHN41" s="97"/>
      <c r="IIS41" s="108"/>
      <c r="IIT41" s="109"/>
      <c r="IIU41" s="105"/>
      <c r="IIV41" s="110"/>
      <c r="IIW41" s="106"/>
      <c r="IIX41" s="110"/>
      <c r="IIY41" s="105"/>
      <c r="IIZ41" s="105"/>
      <c r="IJK41" s="97"/>
      <c r="IJQ41" s="100"/>
      <c r="IJU41" s="97"/>
      <c r="IKH41" s="97"/>
      <c r="ILM41" s="108"/>
      <c r="ILN41" s="109"/>
      <c r="ILO41" s="105"/>
      <c r="ILP41" s="110"/>
      <c r="ILQ41" s="106"/>
      <c r="ILR41" s="110"/>
      <c r="ILS41" s="105"/>
      <c r="ILT41" s="105"/>
      <c r="IME41" s="97"/>
      <c r="IMK41" s="100"/>
      <c r="IMO41" s="97"/>
      <c r="INB41" s="97"/>
      <c r="IOG41" s="108"/>
      <c r="IOH41" s="109"/>
      <c r="IOI41" s="105"/>
      <c r="IOJ41" s="110"/>
      <c r="IOK41" s="106"/>
      <c r="IOL41" s="110"/>
      <c r="IOM41" s="105"/>
      <c r="ION41" s="105"/>
      <c r="IOY41" s="97"/>
      <c r="IPE41" s="100"/>
      <c r="IPI41" s="97"/>
      <c r="IPV41" s="97"/>
      <c r="IRA41" s="108"/>
      <c r="IRB41" s="109"/>
      <c r="IRC41" s="105"/>
      <c r="IRD41" s="110"/>
      <c r="IRE41" s="106"/>
      <c r="IRF41" s="110"/>
      <c r="IRG41" s="105"/>
      <c r="IRH41" s="105"/>
      <c r="IRS41" s="97"/>
      <c r="IRY41" s="100"/>
      <c r="ISC41" s="97"/>
      <c r="ISP41" s="97"/>
      <c r="ITU41" s="108"/>
      <c r="ITV41" s="109"/>
      <c r="ITW41" s="105"/>
      <c r="ITX41" s="110"/>
      <c r="ITY41" s="106"/>
      <c r="ITZ41" s="110"/>
      <c r="IUA41" s="105"/>
      <c r="IUB41" s="105"/>
      <c r="IUM41" s="97"/>
      <c r="IUS41" s="100"/>
      <c r="IUW41" s="97"/>
      <c r="IVJ41" s="97"/>
      <c r="IWO41" s="108"/>
      <c r="IWP41" s="109"/>
      <c r="IWQ41" s="105"/>
      <c r="IWR41" s="110"/>
      <c r="IWS41" s="106"/>
      <c r="IWT41" s="110"/>
      <c r="IWU41" s="105"/>
      <c r="IWV41" s="105"/>
      <c r="IXG41" s="97"/>
      <c r="IXM41" s="100"/>
      <c r="IXQ41" s="97"/>
      <c r="IYD41" s="97"/>
      <c r="IZI41" s="108"/>
      <c r="IZJ41" s="109"/>
      <c r="IZK41" s="105"/>
      <c r="IZL41" s="110"/>
      <c r="IZM41" s="106"/>
      <c r="IZN41" s="110"/>
      <c r="IZO41" s="105"/>
      <c r="IZP41" s="105"/>
      <c r="JAA41" s="97"/>
      <c r="JAG41" s="100"/>
      <c r="JAK41" s="97"/>
      <c r="JAX41" s="97"/>
      <c r="JCC41" s="108"/>
      <c r="JCD41" s="109"/>
      <c r="JCE41" s="105"/>
      <c r="JCF41" s="110"/>
      <c r="JCG41" s="106"/>
      <c r="JCH41" s="110"/>
      <c r="JCI41" s="105"/>
      <c r="JCJ41" s="105"/>
      <c r="JCU41" s="97"/>
      <c r="JDA41" s="100"/>
      <c r="JDE41" s="97"/>
      <c r="JDR41" s="97"/>
      <c r="JEW41" s="108"/>
      <c r="JEX41" s="109"/>
      <c r="JEY41" s="105"/>
      <c r="JEZ41" s="110"/>
      <c r="JFA41" s="106"/>
      <c r="JFB41" s="110"/>
      <c r="JFC41" s="105"/>
      <c r="JFD41" s="105"/>
      <c r="JFO41" s="97"/>
      <c r="JFU41" s="100"/>
      <c r="JFY41" s="97"/>
      <c r="JGL41" s="97"/>
      <c r="JHQ41" s="108"/>
      <c r="JHR41" s="109"/>
      <c r="JHS41" s="105"/>
      <c r="JHT41" s="110"/>
      <c r="JHU41" s="106"/>
      <c r="JHV41" s="110"/>
      <c r="JHW41" s="105"/>
      <c r="JHX41" s="105"/>
      <c r="JII41" s="97"/>
      <c r="JIO41" s="100"/>
      <c r="JIS41" s="97"/>
      <c r="JJF41" s="97"/>
      <c r="JKK41" s="108"/>
      <c r="JKL41" s="109"/>
      <c r="JKM41" s="105"/>
      <c r="JKN41" s="110"/>
      <c r="JKO41" s="106"/>
      <c r="JKP41" s="110"/>
      <c r="JKQ41" s="105"/>
      <c r="JKR41" s="105"/>
      <c r="JLC41" s="97"/>
      <c r="JLI41" s="100"/>
      <c r="JLM41" s="97"/>
      <c r="JLZ41" s="97"/>
      <c r="JNE41" s="108"/>
      <c r="JNF41" s="109"/>
      <c r="JNG41" s="105"/>
      <c r="JNH41" s="110"/>
      <c r="JNI41" s="106"/>
      <c r="JNJ41" s="110"/>
      <c r="JNK41" s="105"/>
      <c r="JNL41" s="105"/>
      <c r="JNW41" s="97"/>
      <c r="JOC41" s="100"/>
      <c r="JOG41" s="97"/>
      <c r="JOT41" s="97"/>
      <c r="JPY41" s="108"/>
      <c r="JPZ41" s="109"/>
      <c r="JQA41" s="105"/>
      <c r="JQB41" s="110"/>
      <c r="JQC41" s="106"/>
      <c r="JQD41" s="110"/>
      <c r="JQE41" s="105"/>
      <c r="JQF41" s="105"/>
      <c r="JQQ41" s="97"/>
      <c r="JQW41" s="100"/>
      <c r="JRA41" s="97"/>
      <c r="JRN41" s="97"/>
      <c r="JSS41" s="108"/>
      <c r="JST41" s="109"/>
      <c r="JSU41" s="105"/>
      <c r="JSV41" s="110"/>
      <c r="JSW41" s="106"/>
      <c r="JSX41" s="110"/>
      <c r="JSY41" s="105"/>
      <c r="JSZ41" s="105"/>
      <c r="JTK41" s="97"/>
      <c r="JTQ41" s="100"/>
      <c r="JTU41" s="97"/>
      <c r="JUH41" s="97"/>
    </row>
    <row r="42" spans="1:1016 1027:2045 2058:3066 3097:4074 4105:5120 5131:6139 6145:7157 7170:7314" x14ac:dyDescent="0.2">
      <c r="A42" s="108"/>
      <c r="B42" s="109"/>
      <c r="C42" s="105"/>
      <c r="D42" s="110"/>
      <c r="E42" s="106"/>
      <c r="F42" s="110"/>
      <c r="G42" s="105"/>
      <c r="H42" s="105"/>
      <c r="S42" s="97"/>
      <c r="Y42" s="100"/>
      <c r="AC42" s="97"/>
      <c r="AP42" s="97"/>
      <c r="BU42" s="108"/>
      <c r="BV42" s="109"/>
      <c r="BW42" s="105"/>
      <c r="BX42" s="110"/>
      <c r="BY42" s="106"/>
      <c r="BZ42" s="110"/>
      <c r="CA42" s="105"/>
      <c r="CB42" s="105"/>
      <c r="CM42" s="97"/>
      <c r="CS42" s="100"/>
      <c r="CW42" s="97"/>
      <c r="DJ42" s="97"/>
      <c r="EO42" s="108"/>
      <c r="EP42" s="109"/>
      <c r="EQ42" s="105"/>
      <c r="ER42" s="110"/>
      <c r="ES42" s="106"/>
      <c r="ET42" s="110"/>
      <c r="EU42" s="105"/>
      <c r="EV42" s="105"/>
      <c r="FG42" s="97"/>
      <c r="FM42" s="100"/>
      <c r="FQ42" s="97"/>
      <c r="GD42" s="97"/>
      <c r="HI42" s="108"/>
      <c r="HJ42" s="109"/>
      <c r="HK42" s="105"/>
      <c r="HL42" s="110"/>
      <c r="HM42" s="106"/>
      <c r="HN42" s="110"/>
      <c r="HO42" s="105"/>
      <c r="HP42" s="105"/>
      <c r="IA42" s="97"/>
      <c r="IG42" s="100"/>
      <c r="IK42" s="97"/>
      <c r="IX42" s="97"/>
      <c r="KC42" s="108"/>
      <c r="KD42" s="109"/>
      <c r="KE42" s="105"/>
      <c r="KF42" s="110"/>
      <c r="KG42" s="106"/>
      <c r="KH42" s="110"/>
      <c r="KI42" s="105"/>
      <c r="KJ42" s="105"/>
      <c r="KU42" s="97"/>
      <c r="LA42" s="100"/>
      <c r="LE42" s="97"/>
      <c r="LR42" s="97"/>
      <c r="MW42" s="108"/>
      <c r="MX42" s="109"/>
      <c r="MY42" s="105"/>
      <c r="MZ42" s="110"/>
      <c r="NA42" s="106"/>
      <c r="NB42" s="110"/>
      <c r="NC42" s="105"/>
      <c r="ND42" s="105"/>
      <c r="NO42" s="97"/>
      <c r="NU42" s="100"/>
      <c r="NY42" s="97"/>
      <c r="OL42" s="97"/>
      <c r="PQ42" s="108"/>
      <c r="PR42" s="109"/>
      <c r="PS42" s="105"/>
      <c r="PT42" s="110"/>
      <c r="PU42" s="106"/>
      <c r="PV42" s="110"/>
      <c r="PW42" s="105"/>
      <c r="PX42" s="105"/>
      <c r="QI42" s="97"/>
      <c r="QO42" s="100"/>
      <c r="QS42" s="97"/>
      <c r="RF42" s="97"/>
      <c r="SK42" s="108"/>
      <c r="SL42" s="109"/>
      <c r="SM42" s="105"/>
      <c r="SN42" s="110"/>
      <c r="SO42" s="106"/>
      <c r="SP42" s="110"/>
      <c r="SQ42" s="105"/>
      <c r="SR42" s="105"/>
      <c r="TC42" s="97"/>
      <c r="TI42" s="100"/>
      <c r="TM42" s="97"/>
      <c r="TZ42" s="97"/>
      <c r="VE42" s="108"/>
      <c r="VF42" s="109"/>
      <c r="VG42" s="105"/>
      <c r="VH42" s="110"/>
      <c r="VI42" s="106"/>
      <c r="VJ42" s="110"/>
      <c r="VK42" s="105"/>
      <c r="VL42" s="105"/>
      <c r="VW42" s="97"/>
      <c r="WC42" s="100"/>
      <c r="WG42" s="97"/>
      <c r="WT42" s="97"/>
      <c r="XY42" s="108"/>
      <c r="XZ42" s="109"/>
      <c r="YA42" s="105"/>
      <c r="YB42" s="110"/>
      <c r="YC42" s="106"/>
      <c r="YD42" s="110"/>
      <c r="YE42" s="105"/>
      <c r="YF42" s="105"/>
      <c r="YQ42" s="97"/>
      <c r="YW42" s="100"/>
      <c r="ZA42" s="97"/>
      <c r="ZN42" s="97"/>
      <c r="AAS42" s="108"/>
      <c r="AAT42" s="109"/>
      <c r="AAU42" s="105"/>
      <c r="AAV42" s="110"/>
      <c r="AAW42" s="106"/>
      <c r="AAX42" s="110"/>
      <c r="AAY42" s="105"/>
      <c r="AAZ42" s="105"/>
      <c r="ABK42" s="97"/>
      <c r="ABQ42" s="100"/>
      <c r="ABU42" s="97"/>
      <c r="ACH42" s="97"/>
      <c r="ADM42" s="108"/>
      <c r="ADN42" s="109"/>
      <c r="ADO42" s="105"/>
      <c r="ADP42" s="110"/>
      <c r="ADQ42" s="106"/>
      <c r="ADR42" s="110"/>
      <c r="ADS42" s="105"/>
      <c r="ADT42" s="105"/>
      <c r="AEE42" s="97"/>
      <c r="AEK42" s="100"/>
      <c r="AEO42" s="97"/>
      <c r="AFB42" s="97"/>
      <c r="AGG42" s="108"/>
      <c r="AGH42" s="109"/>
      <c r="AGI42" s="105"/>
      <c r="AGJ42" s="110"/>
      <c r="AGK42" s="106"/>
      <c r="AGL42" s="110"/>
      <c r="AGM42" s="105"/>
      <c r="AGN42" s="105"/>
      <c r="AGY42" s="97"/>
      <c r="AHE42" s="100"/>
      <c r="AHI42" s="97"/>
      <c r="AHV42" s="97"/>
      <c r="AJA42" s="108"/>
      <c r="AJB42" s="109"/>
      <c r="AJC42" s="105"/>
      <c r="AJD42" s="110"/>
      <c r="AJE42" s="106"/>
      <c r="AJF42" s="110"/>
      <c r="AJG42" s="105"/>
      <c r="AJH42" s="105"/>
      <c r="AJS42" s="97"/>
      <c r="AJY42" s="100"/>
      <c r="AKC42" s="97"/>
      <c r="AKP42" s="97"/>
      <c r="ALU42" s="108"/>
      <c r="ALV42" s="109"/>
      <c r="ALW42" s="105"/>
      <c r="ALX42" s="110"/>
      <c r="ALY42" s="106"/>
      <c r="ALZ42" s="110"/>
      <c r="AMA42" s="105"/>
      <c r="AMB42" s="105"/>
      <c r="AMM42" s="97"/>
      <c r="AMS42" s="100"/>
      <c r="AMW42" s="97"/>
      <c r="ANJ42" s="97"/>
      <c r="AOO42" s="108"/>
      <c r="AOP42" s="109"/>
      <c r="AOQ42" s="105"/>
      <c r="AOR42" s="110"/>
      <c r="AOS42" s="106"/>
      <c r="AOT42" s="110"/>
      <c r="AOU42" s="105"/>
      <c r="AOV42" s="105"/>
      <c r="APG42" s="97"/>
      <c r="APM42" s="100"/>
      <c r="APQ42" s="97"/>
      <c r="AQD42" s="97"/>
      <c r="ARI42" s="108"/>
      <c r="ARJ42" s="109"/>
      <c r="ARK42" s="105"/>
      <c r="ARL42" s="110"/>
      <c r="ARM42" s="106"/>
      <c r="ARN42" s="110"/>
      <c r="ARO42" s="105"/>
      <c r="ARP42" s="105"/>
      <c r="ASA42" s="97"/>
      <c r="ASG42" s="100"/>
      <c r="ASK42" s="97"/>
      <c r="ASX42" s="97"/>
      <c r="AUC42" s="108"/>
      <c r="AUD42" s="109"/>
      <c r="AUE42" s="105"/>
      <c r="AUF42" s="110"/>
      <c r="AUG42" s="106"/>
      <c r="AUH42" s="110"/>
      <c r="AUI42" s="105"/>
      <c r="AUJ42" s="105"/>
      <c r="AUU42" s="97"/>
      <c r="AVA42" s="100"/>
      <c r="AVE42" s="97"/>
      <c r="AVR42" s="97"/>
      <c r="AWW42" s="108"/>
      <c r="AWX42" s="109"/>
      <c r="AWY42" s="105"/>
      <c r="AWZ42" s="110"/>
      <c r="AXA42" s="106"/>
      <c r="AXB42" s="110"/>
      <c r="AXC42" s="105"/>
      <c r="AXD42" s="105"/>
      <c r="AXO42" s="97"/>
      <c r="AXU42" s="100"/>
      <c r="AXY42" s="97"/>
      <c r="AYL42" s="97"/>
      <c r="AZQ42" s="108"/>
      <c r="AZR42" s="109"/>
      <c r="AZS42" s="105"/>
      <c r="AZT42" s="110"/>
      <c r="AZU42" s="106"/>
      <c r="AZV42" s="110"/>
      <c r="AZW42" s="105"/>
      <c r="AZX42" s="105"/>
      <c r="BAI42" s="97"/>
      <c r="BAO42" s="100"/>
      <c r="BAS42" s="97"/>
      <c r="BBF42" s="97"/>
      <c r="BCK42" s="108"/>
      <c r="BCL42" s="109"/>
      <c r="BCM42" s="105"/>
      <c r="BCN42" s="110"/>
      <c r="BCO42" s="106"/>
      <c r="BCP42" s="110"/>
      <c r="BCQ42" s="105"/>
      <c r="BCR42" s="105"/>
      <c r="BDC42" s="97"/>
      <c r="BDI42" s="100"/>
      <c r="BDM42" s="97"/>
      <c r="BDZ42" s="97"/>
      <c r="BFE42" s="108"/>
      <c r="BFF42" s="109"/>
      <c r="BFG42" s="105"/>
      <c r="BFH42" s="110"/>
      <c r="BFI42" s="106"/>
      <c r="BFJ42" s="110"/>
      <c r="BFK42" s="105"/>
      <c r="BFL42" s="105"/>
      <c r="BFW42" s="97"/>
      <c r="BGC42" s="100"/>
      <c r="BGG42" s="97"/>
      <c r="BGT42" s="97"/>
      <c r="BHY42" s="108"/>
      <c r="BHZ42" s="109"/>
      <c r="BIA42" s="105"/>
      <c r="BIB42" s="110"/>
      <c r="BIC42" s="106"/>
      <c r="BID42" s="110"/>
      <c r="BIE42" s="105"/>
      <c r="BIF42" s="105"/>
      <c r="BIQ42" s="97"/>
      <c r="BIW42" s="100"/>
      <c r="BJA42" s="97"/>
      <c r="BJN42" s="97"/>
      <c r="BKS42" s="108"/>
      <c r="BKT42" s="109"/>
      <c r="BKU42" s="105"/>
      <c r="BKV42" s="110"/>
      <c r="BKW42" s="106"/>
      <c r="BKX42" s="110"/>
      <c r="BKY42" s="105"/>
      <c r="BKZ42" s="105"/>
      <c r="BLK42" s="97"/>
      <c r="BLQ42" s="100"/>
      <c r="BLU42" s="97"/>
      <c r="BMH42" s="97"/>
      <c r="BNM42" s="108"/>
      <c r="BNN42" s="109"/>
      <c r="BNO42" s="105"/>
      <c r="BNP42" s="110"/>
      <c r="BNQ42" s="106"/>
      <c r="BNR42" s="110"/>
      <c r="BNS42" s="105"/>
      <c r="BNT42" s="105"/>
      <c r="BOE42" s="97"/>
      <c r="BOK42" s="100"/>
      <c r="BOO42" s="97"/>
      <c r="BPB42" s="97"/>
      <c r="BQG42" s="108"/>
      <c r="BQH42" s="109"/>
      <c r="BQI42" s="105"/>
      <c r="BQJ42" s="110"/>
      <c r="BQK42" s="106"/>
      <c r="BQL42" s="110"/>
      <c r="BQM42" s="105"/>
      <c r="BQN42" s="105"/>
      <c r="BQY42" s="97"/>
      <c r="BRE42" s="100"/>
      <c r="BRI42" s="97"/>
      <c r="BRV42" s="97"/>
      <c r="BTA42" s="108"/>
      <c r="BTB42" s="109"/>
      <c r="BTC42" s="105"/>
      <c r="BTD42" s="110"/>
      <c r="BTE42" s="106"/>
      <c r="BTF42" s="110"/>
      <c r="BTG42" s="105"/>
      <c r="BTH42" s="105"/>
      <c r="BTS42" s="97"/>
      <c r="BTY42" s="100"/>
      <c r="BUC42" s="97"/>
      <c r="BUP42" s="97"/>
      <c r="BVU42" s="108"/>
      <c r="BVV42" s="109"/>
      <c r="BVW42" s="105"/>
      <c r="BVX42" s="110"/>
      <c r="BVY42" s="106"/>
      <c r="BVZ42" s="110"/>
      <c r="BWA42" s="105"/>
      <c r="BWB42" s="105"/>
      <c r="BWM42" s="97"/>
      <c r="BWS42" s="100"/>
      <c r="BWW42" s="97"/>
      <c r="BXJ42" s="97"/>
      <c r="BYO42" s="108"/>
      <c r="BYP42" s="109"/>
      <c r="BYQ42" s="105"/>
      <c r="BYR42" s="110"/>
      <c r="BYS42" s="106"/>
      <c r="BYT42" s="110"/>
      <c r="BYU42" s="105"/>
      <c r="BYV42" s="105"/>
      <c r="BZG42" s="97"/>
      <c r="BZM42" s="100"/>
      <c r="BZQ42" s="97"/>
      <c r="CAD42" s="97"/>
      <c r="CBI42" s="108"/>
      <c r="CBJ42" s="109"/>
      <c r="CBK42" s="105"/>
      <c r="CBL42" s="110"/>
      <c r="CBM42" s="106"/>
      <c r="CBN42" s="110"/>
      <c r="CBO42" s="105"/>
      <c r="CBP42" s="105"/>
      <c r="CCA42" s="97"/>
      <c r="CCG42" s="100"/>
      <c r="CCK42" s="97"/>
      <c r="CCX42" s="97"/>
      <c r="CEC42" s="108"/>
      <c r="CED42" s="109"/>
      <c r="CEE42" s="105"/>
      <c r="CEF42" s="110"/>
      <c r="CEG42" s="106"/>
      <c r="CEH42" s="110"/>
      <c r="CEI42" s="105"/>
      <c r="CEJ42" s="105"/>
      <c r="CEU42" s="97"/>
      <c r="CFA42" s="100"/>
      <c r="CFE42" s="97"/>
      <c r="CFR42" s="97"/>
      <c r="CGW42" s="108"/>
      <c r="CGX42" s="109"/>
      <c r="CGY42" s="105"/>
      <c r="CGZ42" s="110"/>
      <c r="CHA42" s="106"/>
      <c r="CHB42" s="110"/>
      <c r="CHC42" s="105"/>
      <c r="CHD42" s="105"/>
      <c r="CHO42" s="97"/>
      <c r="CHU42" s="100"/>
      <c r="CHY42" s="97"/>
      <c r="CIL42" s="97"/>
      <c r="CJQ42" s="108"/>
      <c r="CJR42" s="109"/>
      <c r="CJS42" s="105"/>
      <c r="CJT42" s="110"/>
      <c r="CJU42" s="106"/>
      <c r="CJV42" s="110"/>
      <c r="CJW42" s="105"/>
      <c r="CJX42" s="105"/>
      <c r="CKI42" s="97"/>
      <c r="CKO42" s="100"/>
      <c r="CKS42" s="97"/>
      <c r="CLF42" s="97"/>
      <c r="CMK42" s="108"/>
      <c r="CML42" s="109"/>
      <c r="CMM42" s="105"/>
      <c r="CMN42" s="110"/>
      <c r="CMO42" s="106"/>
      <c r="CMP42" s="110"/>
      <c r="CMQ42" s="105"/>
      <c r="CMR42" s="105"/>
      <c r="CNC42" s="97"/>
      <c r="CNI42" s="100"/>
      <c r="CNM42" s="97"/>
      <c r="CNZ42" s="97"/>
      <c r="CPE42" s="108"/>
      <c r="CPF42" s="109"/>
      <c r="CPG42" s="105"/>
      <c r="CPH42" s="110"/>
      <c r="CPI42" s="106"/>
      <c r="CPJ42" s="110"/>
      <c r="CPK42" s="105"/>
      <c r="CPL42" s="105"/>
      <c r="CPW42" s="97"/>
      <c r="CQC42" s="100"/>
      <c r="CQG42" s="97"/>
      <c r="CQT42" s="97"/>
      <c r="CRY42" s="108"/>
      <c r="CRZ42" s="109"/>
      <c r="CSA42" s="105"/>
      <c r="CSB42" s="110"/>
      <c r="CSC42" s="106"/>
      <c r="CSD42" s="110"/>
      <c r="CSE42" s="105"/>
      <c r="CSF42" s="105"/>
      <c r="CSQ42" s="97"/>
      <c r="CSW42" s="100"/>
      <c r="CTA42" s="97"/>
      <c r="CTN42" s="97"/>
      <c r="CUS42" s="108"/>
      <c r="CUT42" s="109"/>
      <c r="CUU42" s="105"/>
      <c r="CUV42" s="110"/>
      <c r="CUW42" s="106"/>
      <c r="CUX42" s="110"/>
      <c r="CUY42" s="105"/>
      <c r="CUZ42" s="105"/>
      <c r="CVK42" s="97"/>
      <c r="CVQ42" s="100"/>
      <c r="CVU42" s="97"/>
      <c r="CWH42" s="97"/>
      <c r="CXM42" s="108"/>
      <c r="CXN42" s="109"/>
      <c r="CXO42" s="105"/>
      <c r="CXP42" s="110"/>
      <c r="CXQ42" s="106"/>
      <c r="CXR42" s="110"/>
      <c r="CXS42" s="105"/>
      <c r="CXT42" s="105"/>
      <c r="CYE42" s="97"/>
      <c r="CYK42" s="100"/>
      <c r="CYO42" s="97"/>
      <c r="CZB42" s="97"/>
      <c r="DAG42" s="108"/>
      <c r="DAH42" s="109"/>
      <c r="DAI42" s="105"/>
      <c r="DAJ42" s="110"/>
      <c r="DAK42" s="106"/>
      <c r="DAL42" s="110"/>
      <c r="DAM42" s="105"/>
      <c r="DAN42" s="105"/>
      <c r="DAY42" s="97"/>
      <c r="DBE42" s="100"/>
      <c r="DBI42" s="97"/>
      <c r="DBV42" s="97"/>
      <c r="DDA42" s="108"/>
      <c r="DDB42" s="109"/>
      <c r="DDC42" s="105"/>
      <c r="DDD42" s="110"/>
      <c r="DDE42" s="106"/>
      <c r="DDF42" s="110"/>
      <c r="DDG42" s="105"/>
      <c r="DDH42" s="105"/>
      <c r="DDS42" s="97"/>
      <c r="DDY42" s="100"/>
      <c r="DEC42" s="97"/>
      <c r="DEP42" s="97"/>
      <c r="DFU42" s="108"/>
      <c r="DFV42" s="109"/>
      <c r="DFW42" s="105"/>
      <c r="DFX42" s="110"/>
      <c r="DFY42" s="106"/>
      <c r="DFZ42" s="110"/>
      <c r="DGA42" s="105"/>
      <c r="DGB42" s="105"/>
      <c r="DGM42" s="97"/>
      <c r="DGS42" s="100"/>
      <c r="DGW42" s="97"/>
      <c r="DHJ42" s="97"/>
      <c r="DIO42" s="108"/>
      <c r="DIP42" s="109"/>
      <c r="DIQ42" s="105"/>
      <c r="DIR42" s="110"/>
      <c r="DIS42" s="106"/>
      <c r="DIT42" s="110"/>
      <c r="DIU42" s="105"/>
      <c r="DIV42" s="105"/>
      <c r="DJG42" s="97"/>
      <c r="DJM42" s="100"/>
      <c r="DJQ42" s="97"/>
      <c r="DKD42" s="97"/>
      <c r="DLI42" s="108"/>
      <c r="DLJ42" s="109"/>
      <c r="DLK42" s="105"/>
      <c r="DLL42" s="110"/>
      <c r="DLM42" s="106"/>
      <c r="DLN42" s="110"/>
      <c r="DLO42" s="105"/>
      <c r="DLP42" s="105"/>
      <c r="DMA42" s="97"/>
      <c r="DMG42" s="100"/>
      <c r="DMK42" s="97"/>
      <c r="DMX42" s="97"/>
      <c r="DOC42" s="108"/>
      <c r="DOD42" s="109"/>
      <c r="DOE42" s="105"/>
      <c r="DOF42" s="110"/>
      <c r="DOG42" s="106"/>
      <c r="DOH42" s="110"/>
      <c r="DOI42" s="105"/>
      <c r="DOJ42" s="105"/>
      <c r="DOU42" s="97"/>
      <c r="DPA42" s="100"/>
      <c r="DPE42" s="97"/>
      <c r="DPR42" s="97"/>
      <c r="DQW42" s="108"/>
      <c r="DQX42" s="109"/>
      <c r="DQY42" s="105"/>
      <c r="DQZ42" s="110"/>
      <c r="DRA42" s="106"/>
      <c r="DRB42" s="110"/>
      <c r="DRC42" s="105"/>
      <c r="DRD42" s="105"/>
      <c r="DRO42" s="97"/>
      <c r="DRU42" s="100"/>
      <c r="DRY42" s="97"/>
      <c r="DSL42" s="97"/>
      <c r="DTQ42" s="108"/>
      <c r="DTR42" s="109"/>
      <c r="DTS42" s="105"/>
      <c r="DTT42" s="110"/>
      <c r="DTU42" s="106"/>
      <c r="DTV42" s="110"/>
      <c r="DTW42" s="105"/>
      <c r="DTX42" s="105"/>
      <c r="DUI42" s="97"/>
      <c r="DUO42" s="100"/>
      <c r="DUS42" s="97"/>
      <c r="DVF42" s="97"/>
      <c r="DWK42" s="108"/>
      <c r="DWL42" s="109"/>
      <c r="DWM42" s="105"/>
      <c r="DWN42" s="110"/>
      <c r="DWO42" s="106"/>
      <c r="DWP42" s="110"/>
      <c r="DWQ42" s="105"/>
      <c r="DWR42" s="105"/>
      <c r="DXC42" s="97"/>
      <c r="DXI42" s="100"/>
      <c r="DXM42" s="97"/>
      <c r="DXZ42" s="97"/>
      <c r="DZE42" s="108"/>
      <c r="DZF42" s="109"/>
      <c r="DZG42" s="105"/>
      <c r="DZH42" s="110"/>
      <c r="DZI42" s="106"/>
      <c r="DZJ42" s="110"/>
      <c r="DZK42" s="105"/>
      <c r="DZL42" s="105"/>
      <c r="DZW42" s="97"/>
      <c r="EAC42" s="100"/>
      <c r="EAG42" s="97"/>
      <c r="EAT42" s="97"/>
      <c r="EBY42" s="108"/>
      <c r="EBZ42" s="109"/>
      <c r="ECA42" s="105"/>
      <c r="ECB42" s="110"/>
      <c r="ECC42" s="106"/>
      <c r="ECD42" s="110"/>
      <c r="ECE42" s="105"/>
      <c r="ECF42" s="105"/>
      <c r="ECQ42" s="97"/>
      <c r="ECW42" s="100"/>
      <c r="EDA42" s="97"/>
      <c r="EDN42" s="97"/>
      <c r="EES42" s="108"/>
      <c r="EET42" s="109"/>
      <c r="EEU42" s="105"/>
      <c r="EEV42" s="110"/>
      <c r="EEW42" s="106"/>
      <c r="EEX42" s="110"/>
      <c r="EEY42" s="105"/>
      <c r="EEZ42" s="105"/>
      <c r="EFK42" s="97"/>
      <c r="EFQ42" s="100"/>
      <c r="EFU42" s="97"/>
      <c r="EGH42" s="97"/>
      <c r="EHM42" s="108"/>
      <c r="EHN42" s="109"/>
      <c r="EHO42" s="105"/>
      <c r="EHP42" s="110"/>
      <c r="EHQ42" s="106"/>
      <c r="EHR42" s="110"/>
      <c r="EHS42" s="105"/>
      <c r="EHT42" s="105"/>
      <c r="EIE42" s="97"/>
      <c r="EIK42" s="100"/>
      <c r="EIO42" s="97"/>
      <c r="EJB42" s="97"/>
      <c r="EKG42" s="108"/>
      <c r="EKH42" s="109"/>
      <c r="EKI42" s="105"/>
      <c r="EKJ42" s="110"/>
      <c r="EKK42" s="106"/>
      <c r="EKL42" s="110"/>
      <c r="EKM42" s="105"/>
      <c r="EKN42" s="105"/>
      <c r="EKY42" s="97"/>
      <c r="ELE42" s="100"/>
      <c r="ELI42" s="97"/>
      <c r="ELV42" s="97"/>
      <c r="ENA42" s="108"/>
      <c r="ENB42" s="109"/>
      <c r="ENC42" s="105"/>
      <c r="END42" s="110"/>
      <c r="ENE42" s="106"/>
      <c r="ENF42" s="110"/>
      <c r="ENG42" s="105"/>
      <c r="ENH42" s="105"/>
      <c r="ENS42" s="97"/>
      <c r="ENY42" s="100"/>
      <c r="EOC42" s="97"/>
      <c r="EOP42" s="97"/>
      <c r="EPU42" s="108"/>
      <c r="EPV42" s="109"/>
      <c r="EPW42" s="105"/>
      <c r="EPX42" s="110"/>
      <c r="EPY42" s="106"/>
      <c r="EPZ42" s="110"/>
      <c r="EQA42" s="105"/>
      <c r="EQB42" s="105"/>
      <c r="EQM42" s="97"/>
      <c r="EQS42" s="100"/>
      <c r="EQW42" s="97"/>
      <c r="ERJ42" s="97"/>
      <c r="ESO42" s="108"/>
      <c r="ESP42" s="109"/>
      <c r="ESQ42" s="105"/>
      <c r="ESR42" s="110"/>
      <c r="ESS42" s="106"/>
      <c r="EST42" s="110"/>
      <c r="ESU42" s="105"/>
      <c r="ESV42" s="105"/>
      <c r="ETG42" s="97"/>
      <c r="ETM42" s="100"/>
      <c r="ETQ42" s="97"/>
      <c r="EUD42" s="97"/>
      <c r="EVI42" s="108"/>
      <c r="EVJ42" s="109"/>
      <c r="EVK42" s="105"/>
      <c r="EVL42" s="110"/>
      <c r="EVM42" s="106"/>
      <c r="EVN42" s="110"/>
      <c r="EVO42" s="105"/>
      <c r="EVP42" s="105"/>
      <c r="EWA42" s="97"/>
      <c r="EWG42" s="100"/>
      <c r="EWK42" s="97"/>
      <c r="EWX42" s="97"/>
      <c r="EYC42" s="108"/>
      <c r="EYD42" s="109"/>
      <c r="EYE42" s="105"/>
      <c r="EYF42" s="110"/>
      <c r="EYG42" s="106"/>
      <c r="EYH42" s="110"/>
      <c r="EYI42" s="105"/>
      <c r="EYJ42" s="105"/>
      <c r="EYU42" s="97"/>
      <c r="EZA42" s="100"/>
      <c r="EZE42" s="97"/>
      <c r="EZR42" s="97"/>
      <c r="FAW42" s="108"/>
      <c r="FAX42" s="109"/>
      <c r="FAY42" s="105"/>
      <c r="FAZ42" s="110"/>
      <c r="FBA42" s="106"/>
      <c r="FBB42" s="110"/>
      <c r="FBC42" s="105"/>
      <c r="FBD42" s="105"/>
      <c r="FBO42" s="97"/>
      <c r="FBU42" s="100"/>
      <c r="FBY42" s="97"/>
      <c r="FCL42" s="97"/>
      <c r="FDQ42" s="108"/>
      <c r="FDR42" s="109"/>
      <c r="FDS42" s="105"/>
      <c r="FDT42" s="110"/>
      <c r="FDU42" s="106"/>
      <c r="FDV42" s="110"/>
      <c r="FDW42" s="105"/>
      <c r="FDX42" s="105"/>
      <c r="FEI42" s="97"/>
      <c r="FEO42" s="100"/>
      <c r="FES42" s="97"/>
      <c r="FFF42" s="97"/>
      <c r="FGK42" s="108"/>
      <c r="FGL42" s="109"/>
      <c r="FGM42" s="105"/>
      <c r="FGN42" s="110"/>
      <c r="FGO42" s="106"/>
      <c r="FGP42" s="110"/>
      <c r="FGQ42" s="105"/>
      <c r="FGR42" s="105"/>
      <c r="FHC42" s="97"/>
      <c r="FHI42" s="100"/>
      <c r="FHM42" s="97"/>
      <c r="FHZ42" s="97"/>
      <c r="FJE42" s="108"/>
      <c r="FJF42" s="109"/>
      <c r="FJG42" s="105"/>
      <c r="FJH42" s="110"/>
      <c r="FJI42" s="106"/>
      <c r="FJJ42" s="110"/>
      <c r="FJK42" s="105"/>
      <c r="FJL42" s="105"/>
      <c r="FJW42" s="97"/>
      <c r="FKC42" s="100"/>
      <c r="FKG42" s="97"/>
      <c r="FKT42" s="97"/>
      <c r="FLY42" s="108"/>
      <c r="FLZ42" s="109"/>
      <c r="FMA42" s="105"/>
      <c r="FMB42" s="110"/>
      <c r="FMC42" s="106"/>
      <c r="FMD42" s="110"/>
      <c r="FME42" s="105"/>
      <c r="FMF42" s="105"/>
      <c r="FMQ42" s="97"/>
      <c r="FMW42" s="100"/>
      <c r="FNA42" s="97"/>
      <c r="FNN42" s="97"/>
      <c r="FOS42" s="108"/>
      <c r="FOT42" s="109"/>
      <c r="FOU42" s="105"/>
      <c r="FOV42" s="110"/>
      <c r="FOW42" s="106"/>
      <c r="FOX42" s="110"/>
      <c r="FOY42" s="105"/>
      <c r="FOZ42" s="105"/>
      <c r="FPK42" s="97"/>
      <c r="FPQ42" s="100"/>
      <c r="FPU42" s="97"/>
      <c r="FQH42" s="97"/>
      <c r="FRM42" s="108"/>
      <c r="FRN42" s="109"/>
      <c r="FRO42" s="105"/>
      <c r="FRP42" s="110"/>
      <c r="FRQ42" s="106"/>
      <c r="FRR42" s="110"/>
      <c r="FRS42" s="105"/>
      <c r="FRT42" s="105"/>
      <c r="FSE42" s="97"/>
      <c r="FSK42" s="100"/>
      <c r="FSO42" s="97"/>
      <c r="FTB42" s="97"/>
      <c r="FUG42" s="108"/>
      <c r="FUH42" s="109"/>
      <c r="FUI42" s="105"/>
      <c r="FUJ42" s="110"/>
      <c r="FUK42" s="106"/>
      <c r="FUL42" s="110"/>
      <c r="FUM42" s="105"/>
      <c r="FUN42" s="105"/>
      <c r="FUY42" s="97"/>
      <c r="FVE42" s="100"/>
      <c r="FVI42" s="97"/>
      <c r="FVV42" s="97"/>
      <c r="FXA42" s="108"/>
      <c r="FXB42" s="109"/>
      <c r="FXC42" s="105"/>
      <c r="FXD42" s="110"/>
      <c r="FXE42" s="106"/>
      <c r="FXF42" s="110"/>
      <c r="FXG42" s="105"/>
      <c r="FXH42" s="105"/>
      <c r="FXS42" s="97"/>
      <c r="FXY42" s="100"/>
      <c r="FYC42" s="97"/>
      <c r="FYP42" s="97"/>
      <c r="FZU42" s="108"/>
      <c r="FZV42" s="109"/>
      <c r="FZW42" s="105"/>
      <c r="FZX42" s="110"/>
      <c r="FZY42" s="106"/>
      <c r="FZZ42" s="110"/>
      <c r="GAA42" s="105"/>
      <c r="GAB42" s="105"/>
      <c r="GAM42" s="97"/>
      <c r="GAS42" s="100"/>
      <c r="GAW42" s="97"/>
      <c r="GBJ42" s="97"/>
      <c r="GCO42" s="108"/>
      <c r="GCP42" s="109"/>
      <c r="GCQ42" s="105"/>
      <c r="GCR42" s="110"/>
      <c r="GCS42" s="106"/>
      <c r="GCT42" s="110"/>
      <c r="GCU42" s="105"/>
      <c r="GCV42" s="105"/>
      <c r="GDG42" s="97"/>
      <c r="GDM42" s="100"/>
      <c r="GDQ42" s="97"/>
      <c r="GED42" s="97"/>
      <c r="GFI42" s="108"/>
      <c r="GFJ42" s="109"/>
      <c r="GFK42" s="105"/>
      <c r="GFL42" s="110"/>
      <c r="GFM42" s="106"/>
      <c r="GFN42" s="110"/>
      <c r="GFO42" s="105"/>
      <c r="GFP42" s="105"/>
      <c r="GGA42" s="97"/>
      <c r="GGG42" s="100"/>
      <c r="GGK42" s="97"/>
      <c r="GGX42" s="97"/>
      <c r="GIC42" s="108"/>
      <c r="GID42" s="109"/>
      <c r="GIE42" s="105"/>
      <c r="GIF42" s="110"/>
      <c r="GIG42" s="106"/>
      <c r="GIH42" s="110"/>
      <c r="GII42" s="105"/>
      <c r="GIJ42" s="105"/>
      <c r="GIU42" s="97"/>
      <c r="GJA42" s="100"/>
      <c r="GJE42" s="97"/>
      <c r="GJR42" s="97"/>
      <c r="GKW42" s="108"/>
      <c r="GKX42" s="109"/>
      <c r="GKY42" s="105"/>
      <c r="GKZ42" s="110"/>
      <c r="GLA42" s="106"/>
      <c r="GLB42" s="110"/>
      <c r="GLC42" s="105"/>
      <c r="GLD42" s="105"/>
      <c r="GLO42" s="97"/>
      <c r="GLU42" s="100"/>
      <c r="GLY42" s="97"/>
      <c r="GML42" s="97"/>
      <c r="GNQ42" s="108"/>
      <c r="GNR42" s="109"/>
      <c r="GNS42" s="105"/>
      <c r="GNT42" s="110"/>
      <c r="GNU42" s="106"/>
      <c r="GNV42" s="110"/>
      <c r="GNW42" s="105"/>
      <c r="GNX42" s="105"/>
      <c r="GOI42" s="97"/>
      <c r="GOO42" s="100"/>
      <c r="GOS42" s="97"/>
      <c r="GPF42" s="97"/>
      <c r="GQK42" s="108"/>
      <c r="GQL42" s="109"/>
      <c r="GQM42" s="105"/>
      <c r="GQN42" s="110"/>
      <c r="GQO42" s="106"/>
      <c r="GQP42" s="110"/>
      <c r="GQQ42" s="105"/>
      <c r="GQR42" s="105"/>
      <c r="GRC42" s="97"/>
      <c r="GRI42" s="100"/>
      <c r="GRM42" s="97"/>
      <c r="GRZ42" s="97"/>
      <c r="GTE42" s="108"/>
      <c r="GTF42" s="109"/>
      <c r="GTG42" s="105"/>
      <c r="GTH42" s="110"/>
      <c r="GTI42" s="106"/>
      <c r="GTJ42" s="110"/>
      <c r="GTK42" s="105"/>
      <c r="GTL42" s="105"/>
      <c r="GTW42" s="97"/>
      <c r="GUC42" s="100"/>
      <c r="GUG42" s="97"/>
      <c r="GUT42" s="97"/>
      <c r="GVY42" s="108"/>
      <c r="GVZ42" s="109"/>
      <c r="GWA42" s="105"/>
      <c r="GWB42" s="110"/>
      <c r="GWC42" s="106"/>
      <c r="GWD42" s="110"/>
      <c r="GWE42" s="105"/>
      <c r="GWF42" s="105"/>
      <c r="GWQ42" s="97"/>
      <c r="GWW42" s="100"/>
      <c r="GXA42" s="97"/>
      <c r="GXN42" s="97"/>
      <c r="GYS42" s="108"/>
      <c r="GYT42" s="109"/>
      <c r="GYU42" s="105"/>
      <c r="GYV42" s="110"/>
      <c r="GYW42" s="106"/>
      <c r="GYX42" s="110"/>
      <c r="GYY42" s="105"/>
      <c r="GYZ42" s="105"/>
      <c r="GZK42" s="97"/>
      <c r="GZQ42" s="100"/>
      <c r="GZU42" s="97"/>
      <c r="HAH42" s="97"/>
      <c r="HBM42" s="108"/>
      <c r="HBN42" s="109"/>
      <c r="HBO42" s="105"/>
      <c r="HBP42" s="110"/>
      <c r="HBQ42" s="106"/>
      <c r="HBR42" s="110"/>
      <c r="HBS42" s="105"/>
      <c r="HBT42" s="105"/>
      <c r="HCE42" s="97"/>
      <c r="HCK42" s="100"/>
      <c r="HCO42" s="97"/>
      <c r="HDB42" s="97"/>
      <c r="HEG42" s="108"/>
      <c r="HEH42" s="109"/>
      <c r="HEI42" s="105"/>
      <c r="HEJ42" s="110"/>
      <c r="HEK42" s="106"/>
      <c r="HEL42" s="110"/>
      <c r="HEM42" s="105"/>
      <c r="HEN42" s="105"/>
      <c r="HEY42" s="97"/>
      <c r="HFE42" s="100"/>
      <c r="HFI42" s="97"/>
      <c r="HFV42" s="97"/>
      <c r="HHA42" s="108"/>
      <c r="HHB42" s="109"/>
      <c r="HHC42" s="105"/>
      <c r="HHD42" s="110"/>
      <c r="HHE42" s="106"/>
      <c r="HHF42" s="110"/>
      <c r="HHG42" s="105"/>
      <c r="HHH42" s="105"/>
      <c r="HHS42" s="97"/>
      <c r="HHY42" s="100"/>
      <c r="HIC42" s="97"/>
      <c r="HIP42" s="97"/>
      <c r="HJU42" s="108"/>
      <c r="HJV42" s="109"/>
      <c r="HJW42" s="105"/>
      <c r="HJX42" s="110"/>
      <c r="HJY42" s="106"/>
      <c r="HJZ42" s="110"/>
      <c r="HKA42" s="105"/>
      <c r="HKB42" s="105"/>
      <c r="HKM42" s="97"/>
      <c r="HKS42" s="100"/>
      <c r="HKW42" s="97"/>
      <c r="HLJ42" s="97"/>
      <c r="HMO42" s="108"/>
      <c r="HMP42" s="109"/>
      <c r="HMQ42" s="105"/>
      <c r="HMR42" s="110"/>
      <c r="HMS42" s="106"/>
      <c r="HMT42" s="110"/>
      <c r="HMU42" s="105"/>
      <c r="HMV42" s="105"/>
      <c r="HNG42" s="97"/>
      <c r="HNM42" s="100"/>
      <c r="HNQ42" s="97"/>
      <c r="HOD42" s="97"/>
      <c r="HPI42" s="108"/>
      <c r="HPJ42" s="109"/>
      <c r="HPK42" s="105"/>
      <c r="HPL42" s="110"/>
      <c r="HPM42" s="106"/>
      <c r="HPN42" s="110"/>
      <c r="HPO42" s="105"/>
      <c r="HPP42" s="105"/>
      <c r="HQA42" s="97"/>
      <c r="HQG42" s="100"/>
      <c r="HQK42" s="97"/>
      <c r="HQX42" s="97"/>
      <c r="HSC42" s="108"/>
      <c r="HSD42" s="109"/>
      <c r="HSE42" s="105"/>
      <c r="HSF42" s="110"/>
      <c r="HSG42" s="106"/>
      <c r="HSH42" s="110"/>
      <c r="HSI42" s="105"/>
      <c r="HSJ42" s="105"/>
      <c r="HSU42" s="97"/>
      <c r="HTA42" s="100"/>
      <c r="HTE42" s="97"/>
      <c r="HTR42" s="97"/>
      <c r="HUW42" s="108"/>
      <c r="HUX42" s="109"/>
      <c r="HUY42" s="105"/>
      <c r="HUZ42" s="110"/>
      <c r="HVA42" s="106"/>
      <c r="HVB42" s="110"/>
      <c r="HVC42" s="105"/>
      <c r="HVD42" s="105"/>
      <c r="HVO42" s="97"/>
      <c r="HVU42" s="100"/>
      <c r="HVY42" s="97"/>
      <c r="HWL42" s="97"/>
      <c r="HXQ42" s="108"/>
      <c r="HXR42" s="109"/>
      <c r="HXS42" s="105"/>
      <c r="HXT42" s="110"/>
      <c r="HXU42" s="106"/>
      <c r="HXV42" s="110"/>
      <c r="HXW42" s="105"/>
      <c r="HXX42" s="105"/>
      <c r="HYI42" s="97"/>
      <c r="HYO42" s="100"/>
      <c r="HYS42" s="97"/>
      <c r="HZF42" s="97"/>
      <c r="IAK42" s="108"/>
      <c r="IAL42" s="109"/>
      <c r="IAM42" s="105"/>
      <c r="IAN42" s="110"/>
      <c r="IAO42" s="106"/>
      <c r="IAP42" s="110"/>
      <c r="IAQ42" s="105"/>
      <c r="IAR42" s="105"/>
      <c r="IBC42" s="97"/>
      <c r="IBI42" s="100"/>
      <c r="IBM42" s="97"/>
      <c r="IBZ42" s="97"/>
      <c r="IDE42" s="108"/>
      <c r="IDF42" s="109"/>
      <c r="IDG42" s="105"/>
      <c r="IDH42" s="110"/>
      <c r="IDI42" s="106"/>
      <c r="IDJ42" s="110"/>
      <c r="IDK42" s="105"/>
      <c r="IDL42" s="105"/>
      <c r="IDW42" s="97"/>
      <c r="IEC42" s="100"/>
      <c r="IEG42" s="97"/>
      <c r="IET42" s="97"/>
      <c r="IFY42" s="108"/>
      <c r="IFZ42" s="109"/>
      <c r="IGA42" s="105"/>
      <c r="IGB42" s="110"/>
      <c r="IGC42" s="106"/>
      <c r="IGD42" s="110"/>
      <c r="IGE42" s="105"/>
      <c r="IGF42" s="105"/>
      <c r="IGQ42" s="97"/>
      <c r="IGW42" s="100"/>
      <c r="IHA42" s="97"/>
      <c r="IHN42" s="97"/>
      <c r="IIS42" s="108"/>
      <c r="IIT42" s="109"/>
      <c r="IIU42" s="105"/>
      <c r="IIV42" s="110"/>
      <c r="IIW42" s="106"/>
      <c r="IIX42" s="110"/>
      <c r="IIY42" s="105"/>
      <c r="IIZ42" s="105"/>
      <c r="IJK42" s="97"/>
      <c r="IJQ42" s="100"/>
      <c r="IJU42" s="97"/>
      <c r="IKH42" s="97"/>
      <c r="ILM42" s="108"/>
      <c r="ILN42" s="109"/>
      <c r="ILO42" s="105"/>
      <c r="ILP42" s="110"/>
      <c r="ILQ42" s="106"/>
      <c r="ILR42" s="110"/>
      <c r="ILS42" s="105"/>
      <c r="ILT42" s="105"/>
      <c r="IME42" s="97"/>
      <c r="IMK42" s="100"/>
      <c r="IMO42" s="97"/>
      <c r="INB42" s="97"/>
      <c r="IOG42" s="108"/>
      <c r="IOH42" s="109"/>
      <c r="IOI42" s="105"/>
      <c r="IOJ42" s="110"/>
      <c r="IOK42" s="106"/>
      <c r="IOL42" s="110"/>
      <c r="IOM42" s="105"/>
      <c r="ION42" s="105"/>
      <c r="IOY42" s="97"/>
      <c r="IPE42" s="100"/>
      <c r="IPI42" s="97"/>
      <c r="IPV42" s="97"/>
      <c r="IRA42" s="108"/>
      <c r="IRB42" s="109"/>
      <c r="IRC42" s="105"/>
      <c r="IRD42" s="110"/>
      <c r="IRE42" s="106"/>
      <c r="IRF42" s="110"/>
      <c r="IRG42" s="105"/>
      <c r="IRH42" s="105"/>
      <c r="IRS42" s="97"/>
      <c r="IRY42" s="100"/>
      <c r="ISC42" s="97"/>
      <c r="ISP42" s="97"/>
      <c r="ITU42" s="108"/>
      <c r="ITV42" s="109"/>
      <c r="ITW42" s="105"/>
      <c r="ITX42" s="110"/>
      <c r="ITY42" s="106"/>
      <c r="ITZ42" s="110"/>
      <c r="IUA42" s="105"/>
      <c r="IUB42" s="105"/>
      <c r="IUM42" s="97"/>
      <c r="IUS42" s="100"/>
      <c r="IUW42" s="97"/>
      <c r="IVJ42" s="97"/>
      <c r="IWO42" s="108"/>
      <c r="IWP42" s="109"/>
      <c r="IWQ42" s="105"/>
      <c r="IWR42" s="110"/>
      <c r="IWS42" s="106"/>
      <c r="IWT42" s="110"/>
      <c r="IWU42" s="105"/>
      <c r="IWV42" s="105"/>
      <c r="IXG42" s="97"/>
      <c r="IXM42" s="100"/>
      <c r="IXQ42" s="97"/>
      <c r="IYD42" s="97"/>
      <c r="IZI42" s="108"/>
      <c r="IZJ42" s="109"/>
      <c r="IZK42" s="105"/>
      <c r="IZL42" s="110"/>
      <c r="IZM42" s="106"/>
      <c r="IZN42" s="110"/>
      <c r="IZO42" s="105"/>
      <c r="IZP42" s="105"/>
      <c r="JAA42" s="97"/>
      <c r="JAG42" s="100"/>
      <c r="JAK42" s="97"/>
      <c r="JAX42" s="97"/>
      <c r="JCC42" s="108"/>
      <c r="JCD42" s="109"/>
      <c r="JCE42" s="105"/>
      <c r="JCF42" s="110"/>
      <c r="JCG42" s="106"/>
      <c r="JCH42" s="110"/>
      <c r="JCI42" s="105"/>
      <c r="JCJ42" s="105"/>
      <c r="JCU42" s="97"/>
      <c r="JDA42" s="100"/>
      <c r="JDE42" s="97"/>
      <c r="JDR42" s="97"/>
      <c r="JEW42" s="108"/>
      <c r="JEX42" s="109"/>
      <c r="JEY42" s="105"/>
      <c r="JEZ42" s="110"/>
      <c r="JFA42" s="106"/>
      <c r="JFB42" s="110"/>
      <c r="JFC42" s="105"/>
      <c r="JFD42" s="105"/>
      <c r="JFO42" s="97"/>
      <c r="JFU42" s="100"/>
      <c r="JFY42" s="97"/>
      <c r="JGL42" s="97"/>
      <c r="JHQ42" s="108"/>
      <c r="JHR42" s="109"/>
      <c r="JHS42" s="105"/>
      <c r="JHT42" s="110"/>
      <c r="JHU42" s="106"/>
      <c r="JHV42" s="110"/>
      <c r="JHW42" s="105"/>
      <c r="JHX42" s="105"/>
      <c r="JII42" s="97"/>
      <c r="JIO42" s="100"/>
      <c r="JIS42" s="97"/>
      <c r="JJF42" s="97"/>
      <c r="JKK42" s="108"/>
      <c r="JKL42" s="109"/>
      <c r="JKM42" s="105"/>
      <c r="JKN42" s="110"/>
      <c r="JKO42" s="106"/>
      <c r="JKP42" s="110"/>
      <c r="JKQ42" s="105"/>
      <c r="JKR42" s="105"/>
      <c r="JLC42" s="97"/>
      <c r="JLI42" s="100"/>
      <c r="JLM42" s="97"/>
      <c r="JLZ42" s="97"/>
      <c r="JNE42" s="108"/>
      <c r="JNF42" s="109"/>
      <c r="JNG42" s="105"/>
      <c r="JNH42" s="110"/>
      <c r="JNI42" s="106"/>
      <c r="JNJ42" s="110"/>
      <c r="JNK42" s="105"/>
      <c r="JNL42" s="105"/>
      <c r="JNW42" s="97"/>
      <c r="JOC42" s="100"/>
      <c r="JOG42" s="97"/>
      <c r="JOT42" s="97"/>
      <c r="JPY42" s="108"/>
      <c r="JPZ42" s="109"/>
      <c r="JQA42" s="105"/>
      <c r="JQB42" s="110"/>
      <c r="JQC42" s="106"/>
      <c r="JQD42" s="110"/>
      <c r="JQE42" s="105"/>
      <c r="JQF42" s="105"/>
      <c r="JQQ42" s="97"/>
      <c r="JQW42" s="100"/>
      <c r="JRA42" s="97"/>
      <c r="JRN42" s="97"/>
      <c r="JSS42" s="108"/>
      <c r="JST42" s="109"/>
      <c r="JSU42" s="105"/>
      <c r="JSV42" s="110"/>
      <c r="JSW42" s="106"/>
      <c r="JSX42" s="110"/>
      <c r="JSY42" s="105"/>
      <c r="JSZ42" s="105"/>
      <c r="JTK42" s="97"/>
      <c r="JTQ42" s="100"/>
      <c r="JTU42" s="97"/>
      <c r="JUH42" s="97"/>
    </row>
    <row r="43" spans="1:1016 1027:2045 2058:3066 3097:4074 4105:5120 5131:6139 6145:7157 7170:7314" x14ac:dyDescent="0.2">
      <c r="A43" s="108"/>
      <c r="B43" s="109"/>
      <c r="C43" s="105"/>
      <c r="D43" s="110"/>
      <c r="E43" s="106"/>
      <c r="F43" s="110"/>
      <c r="G43" s="105"/>
      <c r="H43" s="105"/>
      <c r="Y43" s="100"/>
      <c r="BU43" s="108"/>
      <c r="BV43" s="109"/>
      <c r="BW43" s="105"/>
      <c r="BX43" s="110"/>
      <c r="BY43" s="106"/>
      <c r="BZ43" s="110"/>
      <c r="CA43" s="105"/>
      <c r="CB43" s="105"/>
      <c r="CS43" s="100"/>
      <c r="EO43" s="108"/>
      <c r="EP43" s="109"/>
      <c r="EQ43" s="105"/>
      <c r="ER43" s="110"/>
      <c r="ES43" s="106"/>
      <c r="ET43" s="110"/>
      <c r="EU43" s="105"/>
      <c r="EV43" s="105"/>
      <c r="FM43" s="100"/>
      <c r="HI43" s="108"/>
      <c r="HJ43" s="109"/>
      <c r="HK43" s="105"/>
      <c r="HL43" s="110"/>
      <c r="HM43" s="106"/>
      <c r="HN43" s="110"/>
      <c r="HO43" s="105"/>
      <c r="HP43" s="105"/>
      <c r="IG43" s="100"/>
      <c r="KC43" s="108"/>
      <c r="KD43" s="109"/>
      <c r="KE43" s="105"/>
      <c r="KF43" s="110"/>
      <c r="KG43" s="106"/>
      <c r="KH43" s="110"/>
      <c r="KI43" s="105"/>
      <c r="KJ43" s="105"/>
      <c r="LA43" s="100"/>
      <c r="MW43" s="108"/>
      <c r="MX43" s="109"/>
      <c r="MY43" s="105"/>
      <c r="MZ43" s="110"/>
      <c r="NA43" s="106"/>
      <c r="NB43" s="110"/>
      <c r="NC43" s="105"/>
      <c r="ND43" s="105"/>
      <c r="NU43" s="100"/>
      <c r="PQ43" s="108"/>
      <c r="PR43" s="109"/>
      <c r="PS43" s="105"/>
      <c r="PT43" s="110"/>
      <c r="PU43" s="106"/>
      <c r="PV43" s="110"/>
      <c r="PW43" s="105"/>
      <c r="PX43" s="105"/>
      <c r="QO43" s="100"/>
      <c r="SK43" s="108"/>
      <c r="SL43" s="109"/>
      <c r="SM43" s="105"/>
      <c r="SN43" s="110"/>
      <c r="SO43" s="106"/>
      <c r="SP43" s="110"/>
      <c r="SQ43" s="105"/>
      <c r="SR43" s="105"/>
      <c r="TI43" s="100"/>
      <c r="VE43" s="108"/>
      <c r="VF43" s="109"/>
      <c r="VG43" s="105"/>
      <c r="VH43" s="110"/>
      <c r="VI43" s="106"/>
      <c r="VJ43" s="110"/>
      <c r="VK43" s="105"/>
      <c r="VL43" s="105"/>
      <c r="WC43" s="100"/>
      <c r="XY43" s="108"/>
      <c r="XZ43" s="109"/>
      <c r="YA43" s="105"/>
      <c r="YB43" s="110"/>
      <c r="YC43" s="106"/>
      <c r="YD43" s="110"/>
      <c r="YE43" s="105"/>
      <c r="YF43" s="105"/>
      <c r="YW43" s="100"/>
      <c r="AAS43" s="108"/>
      <c r="AAT43" s="109"/>
      <c r="AAU43" s="105"/>
      <c r="AAV43" s="110"/>
      <c r="AAW43" s="106"/>
      <c r="AAX43" s="110"/>
      <c r="AAY43" s="105"/>
      <c r="AAZ43" s="105"/>
      <c r="ABQ43" s="100"/>
      <c r="ADM43" s="108"/>
      <c r="ADN43" s="109"/>
      <c r="ADO43" s="105"/>
      <c r="ADP43" s="110"/>
      <c r="ADQ43" s="106"/>
      <c r="ADR43" s="110"/>
      <c r="ADS43" s="105"/>
      <c r="ADT43" s="105"/>
      <c r="AEK43" s="100"/>
      <c r="AGG43" s="108"/>
      <c r="AGH43" s="109"/>
      <c r="AGI43" s="105"/>
      <c r="AGJ43" s="110"/>
      <c r="AGK43" s="106"/>
      <c r="AGL43" s="110"/>
      <c r="AGM43" s="105"/>
      <c r="AGN43" s="105"/>
      <c r="AHE43" s="100"/>
      <c r="AJA43" s="108"/>
      <c r="AJB43" s="109"/>
      <c r="AJC43" s="105"/>
      <c r="AJD43" s="110"/>
      <c r="AJE43" s="106"/>
      <c r="AJF43" s="110"/>
      <c r="AJG43" s="105"/>
      <c r="AJH43" s="105"/>
      <c r="AJY43" s="100"/>
      <c r="ALU43" s="108"/>
      <c r="ALV43" s="109"/>
      <c r="ALW43" s="105"/>
      <c r="ALX43" s="110"/>
      <c r="ALY43" s="106"/>
      <c r="ALZ43" s="110"/>
      <c r="AMA43" s="105"/>
      <c r="AMB43" s="105"/>
      <c r="AMS43" s="100"/>
      <c r="AOO43" s="108"/>
      <c r="AOP43" s="109"/>
      <c r="AOQ43" s="105"/>
      <c r="AOR43" s="110"/>
      <c r="AOS43" s="106"/>
      <c r="AOT43" s="110"/>
      <c r="AOU43" s="105"/>
      <c r="AOV43" s="105"/>
      <c r="APM43" s="100"/>
      <c r="ARI43" s="108"/>
      <c r="ARJ43" s="109"/>
      <c r="ARK43" s="105"/>
      <c r="ARL43" s="110"/>
      <c r="ARM43" s="106"/>
      <c r="ARN43" s="110"/>
      <c r="ARO43" s="105"/>
      <c r="ARP43" s="105"/>
      <c r="ASG43" s="100"/>
      <c r="AUC43" s="108"/>
      <c r="AUD43" s="109"/>
      <c r="AUE43" s="105"/>
      <c r="AUF43" s="110"/>
      <c r="AUG43" s="106"/>
      <c r="AUH43" s="110"/>
      <c r="AUI43" s="105"/>
      <c r="AUJ43" s="105"/>
      <c r="AVA43" s="100"/>
      <c r="AWW43" s="108"/>
      <c r="AWX43" s="109"/>
      <c r="AWY43" s="105"/>
      <c r="AWZ43" s="110"/>
      <c r="AXA43" s="106"/>
      <c r="AXB43" s="110"/>
      <c r="AXC43" s="105"/>
      <c r="AXD43" s="105"/>
      <c r="AXU43" s="100"/>
      <c r="AZQ43" s="108"/>
      <c r="AZR43" s="109"/>
      <c r="AZS43" s="105"/>
      <c r="AZT43" s="110"/>
      <c r="AZU43" s="106"/>
      <c r="AZV43" s="110"/>
      <c r="AZW43" s="105"/>
      <c r="AZX43" s="105"/>
      <c r="BAO43" s="100"/>
      <c r="BCK43" s="108"/>
      <c r="BCL43" s="109"/>
      <c r="BCM43" s="105"/>
      <c r="BCN43" s="110"/>
      <c r="BCO43" s="106"/>
      <c r="BCP43" s="110"/>
      <c r="BCQ43" s="105"/>
      <c r="BCR43" s="105"/>
      <c r="BDI43" s="100"/>
      <c r="BFE43" s="108"/>
      <c r="BFF43" s="109"/>
      <c r="BFG43" s="105"/>
      <c r="BFH43" s="110"/>
      <c r="BFI43" s="106"/>
      <c r="BFJ43" s="110"/>
      <c r="BFK43" s="105"/>
      <c r="BFL43" s="105"/>
      <c r="BGC43" s="100"/>
      <c r="BHY43" s="108"/>
      <c r="BHZ43" s="109"/>
      <c r="BIA43" s="105"/>
      <c r="BIB43" s="110"/>
      <c r="BIC43" s="106"/>
      <c r="BID43" s="110"/>
      <c r="BIE43" s="105"/>
      <c r="BIF43" s="105"/>
      <c r="BIW43" s="100"/>
      <c r="BKS43" s="108"/>
      <c r="BKT43" s="109"/>
      <c r="BKU43" s="105"/>
      <c r="BKV43" s="110"/>
      <c r="BKW43" s="106"/>
      <c r="BKX43" s="110"/>
      <c r="BKY43" s="105"/>
      <c r="BKZ43" s="105"/>
      <c r="BLQ43" s="100"/>
      <c r="BNM43" s="108"/>
      <c r="BNN43" s="109"/>
      <c r="BNO43" s="105"/>
      <c r="BNP43" s="110"/>
      <c r="BNQ43" s="106"/>
      <c r="BNR43" s="110"/>
      <c r="BNS43" s="105"/>
      <c r="BNT43" s="105"/>
      <c r="BOK43" s="100"/>
      <c r="BQG43" s="108"/>
      <c r="BQH43" s="109"/>
      <c r="BQI43" s="105"/>
      <c r="BQJ43" s="110"/>
      <c r="BQK43" s="106"/>
      <c r="BQL43" s="110"/>
      <c r="BQM43" s="105"/>
      <c r="BQN43" s="105"/>
      <c r="BRE43" s="100"/>
      <c r="BTA43" s="108"/>
      <c r="BTB43" s="109"/>
      <c r="BTC43" s="105"/>
      <c r="BTD43" s="110"/>
      <c r="BTE43" s="106"/>
      <c r="BTF43" s="110"/>
      <c r="BTG43" s="105"/>
      <c r="BTH43" s="105"/>
      <c r="BTY43" s="100"/>
      <c r="BVU43" s="108"/>
      <c r="BVV43" s="109"/>
      <c r="BVW43" s="105"/>
      <c r="BVX43" s="110"/>
      <c r="BVY43" s="106"/>
      <c r="BVZ43" s="110"/>
      <c r="BWA43" s="105"/>
      <c r="BWB43" s="105"/>
      <c r="BWS43" s="100"/>
      <c r="BYO43" s="108"/>
      <c r="BYP43" s="109"/>
      <c r="BYQ43" s="105"/>
      <c r="BYR43" s="110"/>
      <c r="BYS43" s="106"/>
      <c r="BYT43" s="110"/>
      <c r="BYU43" s="105"/>
      <c r="BYV43" s="105"/>
      <c r="BZM43" s="100"/>
      <c r="CBI43" s="108"/>
      <c r="CBJ43" s="109"/>
      <c r="CBK43" s="105"/>
      <c r="CBL43" s="110"/>
      <c r="CBM43" s="106"/>
      <c r="CBN43" s="110"/>
      <c r="CBO43" s="105"/>
      <c r="CBP43" s="105"/>
      <c r="CCG43" s="100"/>
      <c r="CEC43" s="108"/>
      <c r="CED43" s="109"/>
      <c r="CEE43" s="105"/>
      <c r="CEF43" s="110"/>
      <c r="CEG43" s="106"/>
      <c r="CEH43" s="110"/>
      <c r="CEI43" s="105"/>
      <c r="CEJ43" s="105"/>
      <c r="CFA43" s="100"/>
      <c r="CGW43" s="108"/>
      <c r="CGX43" s="109"/>
      <c r="CGY43" s="105"/>
      <c r="CGZ43" s="110"/>
      <c r="CHA43" s="106"/>
      <c r="CHB43" s="110"/>
      <c r="CHC43" s="105"/>
      <c r="CHD43" s="105"/>
      <c r="CHU43" s="100"/>
      <c r="CJQ43" s="108"/>
      <c r="CJR43" s="109"/>
      <c r="CJS43" s="105"/>
      <c r="CJT43" s="110"/>
      <c r="CJU43" s="106"/>
      <c r="CJV43" s="110"/>
      <c r="CJW43" s="105"/>
      <c r="CJX43" s="105"/>
      <c r="CKO43" s="100"/>
      <c r="CMK43" s="108"/>
      <c r="CML43" s="109"/>
      <c r="CMM43" s="105"/>
      <c r="CMN43" s="110"/>
      <c r="CMO43" s="106"/>
      <c r="CMP43" s="110"/>
      <c r="CMQ43" s="105"/>
      <c r="CMR43" s="105"/>
      <c r="CNI43" s="100"/>
      <c r="CPE43" s="108"/>
      <c r="CPF43" s="109"/>
      <c r="CPG43" s="105"/>
      <c r="CPH43" s="110"/>
      <c r="CPI43" s="106"/>
      <c r="CPJ43" s="110"/>
      <c r="CPK43" s="105"/>
      <c r="CPL43" s="105"/>
      <c r="CQC43" s="100"/>
      <c r="CRY43" s="108"/>
      <c r="CRZ43" s="109"/>
      <c r="CSA43" s="105"/>
      <c r="CSB43" s="110"/>
      <c r="CSC43" s="106"/>
      <c r="CSD43" s="110"/>
      <c r="CSE43" s="105"/>
      <c r="CSF43" s="105"/>
      <c r="CSW43" s="100"/>
      <c r="CUS43" s="108"/>
      <c r="CUT43" s="109"/>
      <c r="CUU43" s="105"/>
      <c r="CUV43" s="110"/>
      <c r="CUW43" s="106"/>
      <c r="CUX43" s="110"/>
      <c r="CUY43" s="105"/>
      <c r="CUZ43" s="105"/>
      <c r="CVQ43" s="100"/>
      <c r="CXM43" s="108"/>
      <c r="CXN43" s="109"/>
      <c r="CXO43" s="105"/>
      <c r="CXP43" s="110"/>
      <c r="CXQ43" s="106"/>
      <c r="CXR43" s="110"/>
      <c r="CXS43" s="105"/>
      <c r="CXT43" s="105"/>
      <c r="CYK43" s="100"/>
      <c r="DAG43" s="108"/>
      <c r="DAH43" s="109"/>
      <c r="DAI43" s="105"/>
      <c r="DAJ43" s="110"/>
      <c r="DAK43" s="106"/>
      <c r="DAL43" s="110"/>
      <c r="DAM43" s="105"/>
      <c r="DAN43" s="105"/>
      <c r="DBE43" s="100"/>
      <c r="DDA43" s="108"/>
      <c r="DDB43" s="109"/>
      <c r="DDC43" s="105"/>
      <c r="DDD43" s="110"/>
      <c r="DDE43" s="106"/>
      <c r="DDF43" s="110"/>
      <c r="DDG43" s="105"/>
      <c r="DDH43" s="105"/>
      <c r="DDY43" s="100"/>
      <c r="DFU43" s="108"/>
      <c r="DFV43" s="109"/>
      <c r="DFW43" s="105"/>
      <c r="DFX43" s="110"/>
      <c r="DFY43" s="106"/>
      <c r="DFZ43" s="110"/>
      <c r="DGA43" s="105"/>
      <c r="DGB43" s="105"/>
      <c r="DGS43" s="100"/>
      <c r="DIO43" s="108"/>
      <c r="DIP43" s="109"/>
      <c r="DIQ43" s="105"/>
      <c r="DIR43" s="110"/>
      <c r="DIS43" s="106"/>
      <c r="DIT43" s="110"/>
      <c r="DIU43" s="105"/>
      <c r="DIV43" s="105"/>
      <c r="DJM43" s="100"/>
      <c r="DLI43" s="108"/>
      <c r="DLJ43" s="109"/>
      <c r="DLK43" s="105"/>
      <c r="DLL43" s="110"/>
      <c r="DLM43" s="106"/>
      <c r="DLN43" s="110"/>
      <c r="DLO43" s="105"/>
      <c r="DLP43" s="105"/>
      <c r="DMG43" s="100"/>
      <c r="DOC43" s="108"/>
      <c r="DOD43" s="109"/>
      <c r="DOE43" s="105"/>
      <c r="DOF43" s="110"/>
      <c r="DOG43" s="106"/>
      <c r="DOH43" s="110"/>
      <c r="DOI43" s="105"/>
      <c r="DOJ43" s="105"/>
      <c r="DPA43" s="100"/>
      <c r="DQW43" s="108"/>
      <c r="DQX43" s="109"/>
      <c r="DQY43" s="105"/>
      <c r="DQZ43" s="110"/>
      <c r="DRA43" s="106"/>
      <c r="DRB43" s="110"/>
      <c r="DRC43" s="105"/>
      <c r="DRD43" s="105"/>
      <c r="DRU43" s="100"/>
      <c r="DTQ43" s="108"/>
      <c r="DTR43" s="109"/>
      <c r="DTS43" s="105"/>
      <c r="DTT43" s="110"/>
      <c r="DTU43" s="106"/>
      <c r="DTV43" s="110"/>
      <c r="DTW43" s="105"/>
      <c r="DTX43" s="105"/>
      <c r="DUO43" s="100"/>
      <c r="DWK43" s="108"/>
      <c r="DWL43" s="109"/>
      <c r="DWM43" s="105"/>
      <c r="DWN43" s="110"/>
      <c r="DWO43" s="106"/>
      <c r="DWP43" s="110"/>
      <c r="DWQ43" s="105"/>
      <c r="DWR43" s="105"/>
      <c r="DXI43" s="100"/>
      <c r="DZE43" s="108"/>
      <c r="DZF43" s="109"/>
      <c r="DZG43" s="105"/>
      <c r="DZH43" s="110"/>
      <c r="DZI43" s="106"/>
      <c r="DZJ43" s="110"/>
      <c r="DZK43" s="105"/>
      <c r="DZL43" s="105"/>
      <c r="EAC43" s="100"/>
      <c r="EBY43" s="108"/>
      <c r="EBZ43" s="109"/>
      <c r="ECA43" s="105"/>
      <c r="ECB43" s="110"/>
      <c r="ECC43" s="106"/>
      <c r="ECD43" s="110"/>
      <c r="ECE43" s="105"/>
      <c r="ECF43" s="105"/>
      <c r="ECW43" s="100"/>
      <c r="EES43" s="108"/>
      <c r="EET43" s="109"/>
      <c r="EEU43" s="105"/>
      <c r="EEV43" s="110"/>
      <c r="EEW43" s="106"/>
      <c r="EEX43" s="110"/>
      <c r="EEY43" s="105"/>
      <c r="EEZ43" s="105"/>
      <c r="EFQ43" s="100"/>
      <c r="EHM43" s="108"/>
      <c r="EHN43" s="109"/>
      <c r="EHO43" s="105"/>
      <c r="EHP43" s="110"/>
      <c r="EHQ43" s="106"/>
      <c r="EHR43" s="110"/>
      <c r="EHS43" s="105"/>
      <c r="EHT43" s="105"/>
      <c r="EIK43" s="100"/>
      <c r="EKG43" s="108"/>
      <c r="EKH43" s="109"/>
      <c r="EKI43" s="105"/>
      <c r="EKJ43" s="110"/>
      <c r="EKK43" s="106"/>
      <c r="EKL43" s="110"/>
      <c r="EKM43" s="105"/>
      <c r="EKN43" s="105"/>
      <c r="ELE43" s="100"/>
      <c r="ENA43" s="108"/>
      <c r="ENB43" s="109"/>
      <c r="ENC43" s="105"/>
      <c r="END43" s="110"/>
      <c r="ENE43" s="106"/>
      <c r="ENF43" s="110"/>
      <c r="ENG43" s="105"/>
      <c r="ENH43" s="105"/>
      <c r="ENY43" s="100"/>
      <c r="EPU43" s="108"/>
      <c r="EPV43" s="109"/>
      <c r="EPW43" s="105"/>
      <c r="EPX43" s="110"/>
      <c r="EPY43" s="106"/>
      <c r="EPZ43" s="110"/>
      <c r="EQA43" s="105"/>
      <c r="EQB43" s="105"/>
      <c r="EQS43" s="100"/>
      <c r="ESO43" s="108"/>
      <c r="ESP43" s="109"/>
      <c r="ESQ43" s="105"/>
      <c r="ESR43" s="110"/>
      <c r="ESS43" s="106"/>
      <c r="EST43" s="110"/>
      <c r="ESU43" s="105"/>
      <c r="ESV43" s="105"/>
      <c r="ETM43" s="100"/>
      <c r="EVI43" s="108"/>
      <c r="EVJ43" s="109"/>
      <c r="EVK43" s="105"/>
      <c r="EVL43" s="110"/>
      <c r="EVM43" s="106"/>
      <c r="EVN43" s="110"/>
      <c r="EVO43" s="105"/>
      <c r="EVP43" s="105"/>
      <c r="EWG43" s="100"/>
      <c r="EYC43" s="108"/>
      <c r="EYD43" s="109"/>
      <c r="EYE43" s="105"/>
      <c r="EYF43" s="110"/>
      <c r="EYG43" s="106"/>
      <c r="EYH43" s="110"/>
      <c r="EYI43" s="105"/>
      <c r="EYJ43" s="105"/>
      <c r="EZA43" s="100"/>
      <c r="FAW43" s="108"/>
      <c r="FAX43" s="109"/>
      <c r="FAY43" s="105"/>
      <c r="FAZ43" s="110"/>
      <c r="FBA43" s="106"/>
      <c r="FBB43" s="110"/>
      <c r="FBC43" s="105"/>
      <c r="FBD43" s="105"/>
      <c r="FBU43" s="100"/>
      <c r="FDQ43" s="108"/>
      <c r="FDR43" s="109"/>
      <c r="FDS43" s="105"/>
      <c r="FDT43" s="110"/>
      <c r="FDU43" s="106"/>
      <c r="FDV43" s="110"/>
      <c r="FDW43" s="105"/>
      <c r="FDX43" s="105"/>
      <c r="FEO43" s="100"/>
      <c r="FGK43" s="108"/>
      <c r="FGL43" s="109"/>
      <c r="FGM43" s="105"/>
      <c r="FGN43" s="110"/>
      <c r="FGO43" s="106"/>
      <c r="FGP43" s="110"/>
      <c r="FGQ43" s="105"/>
      <c r="FGR43" s="105"/>
      <c r="FHI43" s="100"/>
      <c r="FJE43" s="108"/>
      <c r="FJF43" s="109"/>
      <c r="FJG43" s="105"/>
      <c r="FJH43" s="110"/>
      <c r="FJI43" s="106"/>
      <c r="FJJ43" s="110"/>
      <c r="FJK43" s="105"/>
      <c r="FJL43" s="105"/>
      <c r="FKC43" s="100"/>
      <c r="FLY43" s="108"/>
      <c r="FLZ43" s="109"/>
      <c r="FMA43" s="105"/>
      <c r="FMB43" s="110"/>
      <c r="FMC43" s="106"/>
      <c r="FMD43" s="110"/>
      <c r="FME43" s="105"/>
      <c r="FMF43" s="105"/>
      <c r="FMW43" s="100"/>
      <c r="FOS43" s="108"/>
      <c r="FOT43" s="109"/>
      <c r="FOU43" s="105"/>
      <c r="FOV43" s="110"/>
      <c r="FOW43" s="106"/>
      <c r="FOX43" s="110"/>
      <c r="FOY43" s="105"/>
      <c r="FOZ43" s="105"/>
      <c r="FPQ43" s="100"/>
      <c r="FRM43" s="108"/>
      <c r="FRN43" s="109"/>
      <c r="FRO43" s="105"/>
      <c r="FRP43" s="110"/>
      <c r="FRQ43" s="106"/>
      <c r="FRR43" s="110"/>
      <c r="FRS43" s="105"/>
      <c r="FRT43" s="105"/>
      <c r="FSK43" s="100"/>
      <c r="FUG43" s="108"/>
      <c r="FUH43" s="109"/>
      <c r="FUI43" s="105"/>
      <c r="FUJ43" s="110"/>
      <c r="FUK43" s="106"/>
      <c r="FUL43" s="110"/>
      <c r="FUM43" s="105"/>
      <c r="FUN43" s="105"/>
      <c r="FVE43" s="100"/>
      <c r="FXA43" s="108"/>
      <c r="FXB43" s="109"/>
      <c r="FXC43" s="105"/>
      <c r="FXD43" s="110"/>
      <c r="FXE43" s="106"/>
      <c r="FXF43" s="110"/>
      <c r="FXG43" s="105"/>
      <c r="FXH43" s="105"/>
      <c r="FXY43" s="100"/>
      <c r="FZU43" s="108"/>
      <c r="FZV43" s="109"/>
      <c r="FZW43" s="105"/>
      <c r="FZX43" s="110"/>
      <c r="FZY43" s="106"/>
      <c r="FZZ43" s="110"/>
      <c r="GAA43" s="105"/>
      <c r="GAB43" s="105"/>
      <c r="GAS43" s="100"/>
      <c r="GCO43" s="108"/>
      <c r="GCP43" s="109"/>
      <c r="GCQ43" s="105"/>
      <c r="GCR43" s="110"/>
      <c r="GCS43" s="106"/>
      <c r="GCT43" s="110"/>
      <c r="GCU43" s="105"/>
      <c r="GCV43" s="105"/>
      <c r="GDM43" s="100"/>
      <c r="GFI43" s="108"/>
      <c r="GFJ43" s="109"/>
      <c r="GFK43" s="105"/>
      <c r="GFL43" s="110"/>
      <c r="GFM43" s="106"/>
      <c r="GFN43" s="110"/>
      <c r="GFO43" s="105"/>
      <c r="GFP43" s="105"/>
      <c r="GGG43" s="100"/>
      <c r="GIC43" s="108"/>
      <c r="GID43" s="109"/>
      <c r="GIE43" s="105"/>
      <c r="GIF43" s="110"/>
      <c r="GIG43" s="106"/>
      <c r="GIH43" s="110"/>
      <c r="GII43" s="105"/>
      <c r="GIJ43" s="105"/>
      <c r="GJA43" s="100"/>
      <c r="GKW43" s="108"/>
      <c r="GKX43" s="109"/>
      <c r="GKY43" s="105"/>
      <c r="GKZ43" s="110"/>
      <c r="GLA43" s="106"/>
      <c r="GLB43" s="110"/>
      <c r="GLC43" s="105"/>
      <c r="GLD43" s="105"/>
      <c r="GLU43" s="100"/>
      <c r="GNQ43" s="108"/>
      <c r="GNR43" s="109"/>
      <c r="GNS43" s="105"/>
      <c r="GNT43" s="110"/>
      <c r="GNU43" s="106"/>
      <c r="GNV43" s="110"/>
      <c r="GNW43" s="105"/>
      <c r="GNX43" s="105"/>
      <c r="GOO43" s="100"/>
      <c r="GQK43" s="108"/>
      <c r="GQL43" s="109"/>
      <c r="GQM43" s="105"/>
      <c r="GQN43" s="110"/>
      <c r="GQO43" s="106"/>
      <c r="GQP43" s="110"/>
      <c r="GQQ43" s="105"/>
      <c r="GQR43" s="105"/>
      <c r="GRI43" s="100"/>
      <c r="GTE43" s="108"/>
      <c r="GTF43" s="109"/>
      <c r="GTG43" s="105"/>
      <c r="GTH43" s="110"/>
      <c r="GTI43" s="106"/>
      <c r="GTJ43" s="110"/>
      <c r="GTK43" s="105"/>
      <c r="GTL43" s="105"/>
      <c r="GUC43" s="100"/>
      <c r="GVY43" s="108"/>
      <c r="GVZ43" s="109"/>
      <c r="GWA43" s="105"/>
      <c r="GWB43" s="110"/>
      <c r="GWC43" s="106"/>
      <c r="GWD43" s="110"/>
      <c r="GWE43" s="105"/>
      <c r="GWF43" s="105"/>
      <c r="GWW43" s="100"/>
      <c r="GYS43" s="108"/>
      <c r="GYT43" s="109"/>
      <c r="GYU43" s="105"/>
      <c r="GYV43" s="110"/>
      <c r="GYW43" s="106"/>
      <c r="GYX43" s="110"/>
      <c r="GYY43" s="105"/>
      <c r="GYZ43" s="105"/>
      <c r="GZQ43" s="100"/>
      <c r="HBM43" s="108"/>
      <c r="HBN43" s="109"/>
      <c r="HBO43" s="105"/>
      <c r="HBP43" s="110"/>
      <c r="HBQ43" s="106"/>
      <c r="HBR43" s="110"/>
      <c r="HBS43" s="105"/>
      <c r="HBT43" s="105"/>
      <c r="HCK43" s="100"/>
      <c r="HEG43" s="108"/>
      <c r="HEH43" s="109"/>
      <c r="HEI43" s="105"/>
      <c r="HEJ43" s="110"/>
      <c r="HEK43" s="106"/>
      <c r="HEL43" s="110"/>
      <c r="HEM43" s="105"/>
      <c r="HEN43" s="105"/>
      <c r="HFE43" s="100"/>
      <c r="HHA43" s="108"/>
      <c r="HHB43" s="109"/>
      <c r="HHC43" s="105"/>
      <c r="HHD43" s="110"/>
      <c r="HHE43" s="106"/>
      <c r="HHF43" s="110"/>
      <c r="HHG43" s="105"/>
      <c r="HHH43" s="105"/>
      <c r="HHY43" s="100"/>
      <c r="HJU43" s="108"/>
      <c r="HJV43" s="109"/>
      <c r="HJW43" s="105"/>
      <c r="HJX43" s="110"/>
      <c r="HJY43" s="106"/>
      <c r="HJZ43" s="110"/>
      <c r="HKA43" s="105"/>
      <c r="HKB43" s="105"/>
      <c r="HKS43" s="100"/>
      <c r="HMO43" s="108"/>
      <c r="HMP43" s="109"/>
      <c r="HMQ43" s="105"/>
      <c r="HMR43" s="110"/>
      <c r="HMS43" s="106"/>
      <c r="HMT43" s="110"/>
      <c r="HMU43" s="105"/>
      <c r="HMV43" s="105"/>
      <c r="HNM43" s="100"/>
      <c r="HPI43" s="108"/>
      <c r="HPJ43" s="109"/>
      <c r="HPK43" s="105"/>
      <c r="HPL43" s="110"/>
      <c r="HPM43" s="106"/>
      <c r="HPN43" s="110"/>
      <c r="HPO43" s="105"/>
      <c r="HPP43" s="105"/>
      <c r="HQG43" s="100"/>
      <c r="HSC43" s="108"/>
      <c r="HSD43" s="109"/>
      <c r="HSE43" s="105"/>
      <c r="HSF43" s="110"/>
      <c r="HSG43" s="106"/>
      <c r="HSH43" s="110"/>
      <c r="HSI43" s="105"/>
      <c r="HSJ43" s="105"/>
      <c r="HTA43" s="100"/>
      <c r="HUW43" s="108"/>
      <c r="HUX43" s="109"/>
      <c r="HUY43" s="105"/>
      <c r="HUZ43" s="110"/>
      <c r="HVA43" s="106"/>
      <c r="HVB43" s="110"/>
      <c r="HVC43" s="105"/>
      <c r="HVD43" s="105"/>
      <c r="HVU43" s="100"/>
      <c r="HXQ43" s="108"/>
      <c r="HXR43" s="109"/>
      <c r="HXS43" s="105"/>
      <c r="HXT43" s="110"/>
      <c r="HXU43" s="106"/>
      <c r="HXV43" s="110"/>
      <c r="HXW43" s="105"/>
      <c r="HXX43" s="105"/>
      <c r="HYO43" s="100"/>
      <c r="IAK43" s="108"/>
      <c r="IAL43" s="109"/>
      <c r="IAM43" s="105"/>
      <c r="IAN43" s="110"/>
      <c r="IAO43" s="106"/>
      <c r="IAP43" s="110"/>
      <c r="IAQ43" s="105"/>
      <c r="IAR43" s="105"/>
      <c r="IBI43" s="100"/>
      <c r="IDE43" s="108"/>
      <c r="IDF43" s="109"/>
      <c r="IDG43" s="105"/>
      <c r="IDH43" s="110"/>
      <c r="IDI43" s="106"/>
      <c r="IDJ43" s="110"/>
      <c r="IDK43" s="105"/>
      <c r="IDL43" s="105"/>
      <c r="IEC43" s="100"/>
      <c r="IFY43" s="108"/>
      <c r="IFZ43" s="109"/>
      <c r="IGA43" s="105"/>
      <c r="IGB43" s="110"/>
      <c r="IGC43" s="106"/>
      <c r="IGD43" s="110"/>
      <c r="IGE43" s="105"/>
      <c r="IGF43" s="105"/>
      <c r="IGW43" s="100"/>
      <c r="IIS43" s="108"/>
      <c r="IIT43" s="109"/>
      <c r="IIU43" s="105"/>
      <c r="IIV43" s="110"/>
      <c r="IIW43" s="106"/>
      <c r="IIX43" s="110"/>
      <c r="IIY43" s="105"/>
      <c r="IIZ43" s="105"/>
      <c r="IJQ43" s="100"/>
      <c r="ILM43" s="108"/>
      <c r="ILN43" s="109"/>
      <c r="ILO43" s="105"/>
      <c r="ILP43" s="110"/>
      <c r="ILQ43" s="106"/>
      <c r="ILR43" s="110"/>
      <c r="ILS43" s="105"/>
      <c r="ILT43" s="105"/>
      <c r="IMK43" s="100"/>
      <c r="IOG43" s="108"/>
      <c r="IOH43" s="109"/>
      <c r="IOI43" s="105"/>
      <c r="IOJ43" s="110"/>
      <c r="IOK43" s="106"/>
      <c r="IOL43" s="110"/>
      <c r="IOM43" s="105"/>
      <c r="ION43" s="105"/>
      <c r="IPE43" s="100"/>
      <c r="IRA43" s="108"/>
      <c r="IRB43" s="109"/>
      <c r="IRC43" s="105"/>
      <c r="IRD43" s="110"/>
      <c r="IRE43" s="106"/>
      <c r="IRF43" s="110"/>
      <c r="IRG43" s="105"/>
      <c r="IRH43" s="105"/>
      <c r="IRY43" s="100"/>
      <c r="ITU43" s="108"/>
      <c r="ITV43" s="109"/>
      <c r="ITW43" s="105"/>
      <c r="ITX43" s="110"/>
      <c r="ITY43" s="106"/>
      <c r="ITZ43" s="110"/>
      <c r="IUA43" s="105"/>
      <c r="IUB43" s="105"/>
      <c r="IUS43" s="100"/>
      <c r="IWO43" s="108"/>
      <c r="IWP43" s="109"/>
      <c r="IWQ43" s="105"/>
      <c r="IWR43" s="110"/>
      <c r="IWS43" s="106"/>
      <c r="IWT43" s="110"/>
      <c r="IWU43" s="105"/>
      <c r="IWV43" s="105"/>
      <c r="IXM43" s="100"/>
      <c r="IZI43" s="108"/>
      <c r="IZJ43" s="109"/>
      <c r="IZK43" s="105"/>
      <c r="IZL43" s="110"/>
      <c r="IZM43" s="106"/>
      <c r="IZN43" s="110"/>
      <c r="IZO43" s="105"/>
      <c r="IZP43" s="105"/>
      <c r="JAG43" s="100"/>
      <c r="JCC43" s="108"/>
      <c r="JCD43" s="109"/>
      <c r="JCE43" s="105"/>
      <c r="JCF43" s="110"/>
      <c r="JCG43" s="106"/>
      <c r="JCH43" s="110"/>
      <c r="JCI43" s="105"/>
      <c r="JCJ43" s="105"/>
      <c r="JDA43" s="100"/>
      <c r="JEW43" s="108"/>
      <c r="JEX43" s="109"/>
      <c r="JEY43" s="105"/>
      <c r="JEZ43" s="110"/>
      <c r="JFA43" s="106"/>
      <c r="JFB43" s="110"/>
      <c r="JFC43" s="105"/>
      <c r="JFD43" s="105"/>
      <c r="JFU43" s="100"/>
      <c r="JHQ43" s="108"/>
      <c r="JHR43" s="109"/>
      <c r="JHS43" s="105"/>
      <c r="JHT43" s="110"/>
      <c r="JHU43" s="106"/>
      <c r="JHV43" s="110"/>
      <c r="JHW43" s="105"/>
      <c r="JHX43" s="105"/>
      <c r="JIO43" s="100"/>
      <c r="JKK43" s="108"/>
      <c r="JKL43" s="109"/>
      <c r="JKM43" s="105"/>
      <c r="JKN43" s="110"/>
      <c r="JKO43" s="106"/>
      <c r="JKP43" s="110"/>
      <c r="JKQ43" s="105"/>
      <c r="JKR43" s="105"/>
      <c r="JLI43" s="100"/>
      <c r="JNE43" s="108"/>
      <c r="JNF43" s="109"/>
      <c r="JNG43" s="105"/>
      <c r="JNH43" s="110"/>
      <c r="JNI43" s="106"/>
      <c r="JNJ43" s="110"/>
      <c r="JNK43" s="105"/>
      <c r="JNL43" s="105"/>
      <c r="JOC43" s="100"/>
      <c r="JPY43" s="108"/>
      <c r="JPZ43" s="109"/>
      <c r="JQA43" s="105"/>
      <c r="JQB43" s="110"/>
      <c r="JQC43" s="106"/>
      <c r="JQD43" s="110"/>
      <c r="JQE43" s="105"/>
      <c r="JQF43" s="105"/>
      <c r="JQW43" s="100"/>
      <c r="JSS43" s="108"/>
      <c r="JST43" s="109"/>
      <c r="JSU43" s="105"/>
      <c r="JSV43" s="110"/>
      <c r="JSW43" s="106"/>
      <c r="JSX43" s="110"/>
      <c r="JSY43" s="105"/>
      <c r="JSZ43" s="105"/>
      <c r="JTQ43" s="100"/>
    </row>
    <row r="44" spans="1:1016 1027:2045 2058:3066 3097:4074 4105:5120 5131:6139 6145:7157 7170:7314" x14ac:dyDescent="0.2">
      <c r="A44" s="108"/>
      <c r="B44" s="109"/>
      <c r="C44" s="105"/>
      <c r="D44" s="110"/>
      <c r="E44" s="106"/>
      <c r="F44" s="110"/>
      <c r="G44" s="105"/>
      <c r="H44" s="105"/>
      <c r="S44" s="97"/>
      <c r="Y44" s="100"/>
      <c r="AC44" s="97"/>
      <c r="AP44" s="97"/>
      <c r="BU44" s="108"/>
      <c r="BV44" s="109"/>
      <c r="BW44" s="105"/>
      <c r="BX44" s="110"/>
      <c r="BY44" s="106"/>
      <c r="BZ44" s="110"/>
      <c r="CA44" s="105"/>
      <c r="CB44" s="105"/>
      <c r="CM44" s="97"/>
      <c r="CS44" s="100"/>
      <c r="CW44" s="97"/>
      <c r="DJ44" s="97"/>
      <c r="EO44" s="108"/>
      <c r="EP44" s="109"/>
      <c r="EQ44" s="105"/>
      <c r="ER44" s="110"/>
      <c r="ES44" s="106"/>
      <c r="ET44" s="110"/>
      <c r="EU44" s="105"/>
      <c r="EV44" s="105"/>
      <c r="FG44" s="97"/>
      <c r="FM44" s="100"/>
      <c r="FQ44" s="97"/>
      <c r="GD44" s="97"/>
      <c r="HI44" s="108"/>
      <c r="HJ44" s="109"/>
      <c r="HK44" s="105"/>
      <c r="HL44" s="110"/>
      <c r="HM44" s="106"/>
      <c r="HN44" s="110"/>
      <c r="HO44" s="105"/>
      <c r="HP44" s="105"/>
      <c r="IA44" s="97"/>
      <c r="IG44" s="100"/>
      <c r="IK44" s="97"/>
      <c r="IX44" s="97"/>
      <c r="KC44" s="108"/>
      <c r="KD44" s="109"/>
      <c r="KE44" s="105"/>
      <c r="KF44" s="110"/>
      <c r="KG44" s="106"/>
      <c r="KH44" s="110"/>
      <c r="KI44" s="105"/>
      <c r="KJ44" s="105"/>
      <c r="KU44" s="97"/>
      <c r="LA44" s="100"/>
      <c r="LE44" s="97"/>
      <c r="LR44" s="97"/>
      <c r="MW44" s="108"/>
      <c r="MX44" s="109"/>
      <c r="MY44" s="105"/>
      <c r="MZ44" s="110"/>
      <c r="NA44" s="106"/>
      <c r="NB44" s="110"/>
      <c r="NC44" s="105"/>
      <c r="ND44" s="105"/>
      <c r="NO44" s="97"/>
      <c r="NU44" s="100"/>
      <c r="NY44" s="97"/>
      <c r="OL44" s="97"/>
      <c r="PQ44" s="108"/>
      <c r="PR44" s="109"/>
      <c r="PS44" s="105"/>
      <c r="PT44" s="110"/>
      <c r="PU44" s="106"/>
      <c r="PV44" s="110"/>
      <c r="PW44" s="105"/>
      <c r="PX44" s="105"/>
      <c r="QI44" s="97"/>
      <c r="QO44" s="100"/>
      <c r="QS44" s="97"/>
      <c r="RF44" s="97"/>
      <c r="SK44" s="108"/>
      <c r="SL44" s="109"/>
      <c r="SM44" s="105"/>
      <c r="SN44" s="110"/>
      <c r="SO44" s="106"/>
      <c r="SP44" s="110"/>
      <c r="SQ44" s="105"/>
      <c r="SR44" s="105"/>
      <c r="TC44" s="97"/>
      <c r="TI44" s="100"/>
      <c r="TM44" s="97"/>
      <c r="TZ44" s="97"/>
      <c r="VE44" s="108"/>
      <c r="VF44" s="109"/>
      <c r="VG44" s="105"/>
      <c r="VH44" s="110"/>
      <c r="VI44" s="106"/>
      <c r="VJ44" s="110"/>
      <c r="VK44" s="105"/>
      <c r="VL44" s="105"/>
      <c r="VW44" s="97"/>
      <c r="WC44" s="100"/>
      <c r="WG44" s="97"/>
      <c r="WT44" s="97"/>
      <c r="XY44" s="108"/>
      <c r="XZ44" s="109"/>
      <c r="YA44" s="105"/>
      <c r="YB44" s="110"/>
      <c r="YC44" s="106"/>
      <c r="YD44" s="110"/>
      <c r="YE44" s="105"/>
      <c r="YF44" s="105"/>
      <c r="YQ44" s="97"/>
      <c r="YW44" s="100"/>
      <c r="ZA44" s="97"/>
      <c r="ZN44" s="97"/>
      <c r="AAS44" s="108"/>
      <c r="AAT44" s="109"/>
      <c r="AAU44" s="105"/>
      <c r="AAV44" s="110"/>
      <c r="AAW44" s="106"/>
      <c r="AAX44" s="110"/>
      <c r="AAY44" s="105"/>
      <c r="AAZ44" s="105"/>
      <c r="ABK44" s="97"/>
      <c r="ABQ44" s="100"/>
      <c r="ABU44" s="97"/>
      <c r="ACH44" s="97"/>
      <c r="ADM44" s="108"/>
      <c r="ADN44" s="109"/>
      <c r="ADO44" s="105"/>
      <c r="ADP44" s="110"/>
      <c r="ADQ44" s="106"/>
      <c r="ADR44" s="110"/>
      <c r="ADS44" s="105"/>
      <c r="ADT44" s="105"/>
      <c r="AEE44" s="97"/>
      <c r="AEK44" s="100"/>
      <c r="AEO44" s="97"/>
      <c r="AFB44" s="97"/>
      <c r="AGG44" s="108"/>
      <c r="AGH44" s="109"/>
      <c r="AGI44" s="105"/>
      <c r="AGJ44" s="110"/>
      <c r="AGK44" s="106"/>
      <c r="AGL44" s="110"/>
      <c r="AGM44" s="105"/>
      <c r="AGN44" s="105"/>
      <c r="AGY44" s="97"/>
      <c r="AHE44" s="100"/>
      <c r="AHI44" s="97"/>
      <c r="AHV44" s="97"/>
      <c r="AJA44" s="108"/>
      <c r="AJB44" s="109"/>
      <c r="AJC44" s="105"/>
      <c r="AJD44" s="110"/>
      <c r="AJE44" s="106"/>
      <c r="AJF44" s="110"/>
      <c r="AJG44" s="105"/>
      <c r="AJH44" s="105"/>
      <c r="AJS44" s="97"/>
      <c r="AJY44" s="100"/>
      <c r="AKC44" s="97"/>
      <c r="AKP44" s="97"/>
      <c r="ALU44" s="108"/>
      <c r="ALV44" s="109"/>
      <c r="ALW44" s="105"/>
      <c r="ALX44" s="110"/>
      <c r="ALY44" s="106"/>
      <c r="ALZ44" s="110"/>
      <c r="AMA44" s="105"/>
      <c r="AMB44" s="105"/>
      <c r="AMM44" s="97"/>
      <c r="AMS44" s="100"/>
      <c r="AMW44" s="97"/>
      <c r="ANJ44" s="97"/>
      <c r="AOO44" s="108"/>
      <c r="AOP44" s="109"/>
      <c r="AOQ44" s="105"/>
      <c r="AOR44" s="110"/>
      <c r="AOS44" s="106"/>
      <c r="AOT44" s="110"/>
      <c r="AOU44" s="105"/>
      <c r="AOV44" s="105"/>
      <c r="APG44" s="97"/>
      <c r="APM44" s="100"/>
      <c r="APQ44" s="97"/>
      <c r="AQD44" s="97"/>
      <c r="ARI44" s="108"/>
      <c r="ARJ44" s="109"/>
      <c r="ARK44" s="105"/>
      <c r="ARL44" s="110"/>
      <c r="ARM44" s="106"/>
      <c r="ARN44" s="110"/>
      <c r="ARO44" s="105"/>
      <c r="ARP44" s="105"/>
      <c r="ASA44" s="97"/>
      <c r="ASG44" s="100"/>
      <c r="ASK44" s="97"/>
      <c r="ASX44" s="97"/>
      <c r="AUC44" s="108"/>
      <c r="AUD44" s="109"/>
      <c r="AUE44" s="105"/>
      <c r="AUF44" s="110"/>
      <c r="AUG44" s="106"/>
      <c r="AUH44" s="110"/>
      <c r="AUI44" s="105"/>
      <c r="AUJ44" s="105"/>
      <c r="AUU44" s="97"/>
      <c r="AVA44" s="100"/>
      <c r="AVE44" s="97"/>
      <c r="AVR44" s="97"/>
      <c r="AWW44" s="108"/>
      <c r="AWX44" s="109"/>
      <c r="AWY44" s="105"/>
      <c r="AWZ44" s="110"/>
      <c r="AXA44" s="106"/>
      <c r="AXB44" s="110"/>
      <c r="AXC44" s="105"/>
      <c r="AXD44" s="105"/>
      <c r="AXO44" s="97"/>
      <c r="AXU44" s="100"/>
      <c r="AXY44" s="97"/>
      <c r="AYL44" s="97"/>
      <c r="AZQ44" s="108"/>
      <c r="AZR44" s="109"/>
      <c r="AZS44" s="105"/>
      <c r="AZT44" s="110"/>
      <c r="AZU44" s="106"/>
      <c r="AZV44" s="110"/>
      <c r="AZW44" s="105"/>
      <c r="AZX44" s="105"/>
      <c r="BAI44" s="97"/>
      <c r="BAO44" s="100"/>
      <c r="BAS44" s="97"/>
      <c r="BBF44" s="97"/>
      <c r="BCK44" s="108"/>
      <c r="BCL44" s="109"/>
      <c r="BCM44" s="105"/>
      <c r="BCN44" s="110"/>
      <c r="BCO44" s="106"/>
      <c r="BCP44" s="110"/>
      <c r="BCQ44" s="105"/>
      <c r="BCR44" s="105"/>
      <c r="BDC44" s="97"/>
      <c r="BDI44" s="100"/>
      <c r="BDM44" s="97"/>
      <c r="BDZ44" s="97"/>
      <c r="BFE44" s="108"/>
      <c r="BFF44" s="109"/>
      <c r="BFG44" s="105"/>
      <c r="BFH44" s="110"/>
      <c r="BFI44" s="106"/>
      <c r="BFJ44" s="110"/>
      <c r="BFK44" s="105"/>
      <c r="BFL44" s="105"/>
      <c r="BFW44" s="97"/>
      <c r="BGC44" s="100"/>
      <c r="BGG44" s="97"/>
      <c r="BGT44" s="97"/>
      <c r="BHY44" s="108"/>
      <c r="BHZ44" s="109"/>
      <c r="BIA44" s="105"/>
      <c r="BIB44" s="110"/>
      <c r="BIC44" s="106"/>
      <c r="BID44" s="110"/>
      <c r="BIE44" s="105"/>
      <c r="BIF44" s="105"/>
      <c r="BIQ44" s="97"/>
      <c r="BIW44" s="100"/>
      <c r="BJA44" s="97"/>
      <c r="BJN44" s="97"/>
      <c r="BKS44" s="108"/>
      <c r="BKT44" s="109"/>
      <c r="BKU44" s="105"/>
      <c r="BKV44" s="110"/>
      <c r="BKW44" s="106"/>
      <c r="BKX44" s="110"/>
      <c r="BKY44" s="105"/>
      <c r="BKZ44" s="105"/>
      <c r="BLK44" s="97"/>
      <c r="BLQ44" s="100"/>
      <c r="BLU44" s="97"/>
      <c r="BMH44" s="97"/>
      <c r="BNM44" s="108"/>
      <c r="BNN44" s="109"/>
      <c r="BNO44" s="105"/>
      <c r="BNP44" s="110"/>
      <c r="BNQ44" s="106"/>
      <c r="BNR44" s="110"/>
      <c r="BNS44" s="105"/>
      <c r="BNT44" s="105"/>
      <c r="BOE44" s="97"/>
      <c r="BOK44" s="100"/>
      <c r="BOO44" s="97"/>
      <c r="BPB44" s="97"/>
      <c r="BQG44" s="108"/>
      <c r="BQH44" s="109"/>
      <c r="BQI44" s="105"/>
      <c r="BQJ44" s="110"/>
      <c r="BQK44" s="106"/>
      <c r="BQL44" s="110"/>
      <c r="BQM44" s="105"/>
      <c r="BQN44" s="105"/>
      <c r="BQY44" s="97"/>
      <c r="BRE44" s="100"/>
      <c r="BRI44" s="97"/>
      <c r="BRV44" s="97"/>
      <c r="BTA44" s="108"/>
      <c r="BTB44" s="109"/>
      <c r="BTC44" s="105"/>
      <c r="BTD44" s="110"/>
      <c r="BTE44" s="106"/>
      <c r="BTF44" s="110"/>
      <c r="BTG44" s="105"/>
      <c r="BTH44" s="105"/>
      <c r="BTS44" s="97"/>
      <c r="BTY44" s="100"/>
      <c r="BUC44" s="97"/>
      <c r="BUP44" s="97"/>
      <c r="BVU44" s="108"/>
      <c r="BVV44" s="109"/>
      <c r="BVW44" s="105"/>
      <c r="BVX44" s="110"/>
      <c r="BVY44" s="106"/>
      <c r="BVZ44" s="110"/>
      <c r="BWA44" s="105"/>
      <c r="BWB44" s="105"/>
      <c r="BWM44" s="97"/>
      <c r="BWS44" s="100"/>
      <c r="BWW44" s="97"/>
      <c r="BXJ44" s="97"/>
      <c r="BYO44" s="108"/>
      <c r="BYP44" s="109"/>
      <c r="BYQ44" s="105"/>
      <c r="BYR44" s="110"/>
      <c r="BYS44" s="106"/>
      <c r="BYT44" s="110"/>
      <c r="BYU44" s="105"/>
      <c r="BYV44" s="105"/>
      <c r="BZG44" s="97"/>
      <c r="BZM44" s="100"/>
      <c r="BZQ44" s="97"/>
      <c r="CAD44" s="97"/>
      <c r="CBI44" s="108"/>
      <c r="CBJ44" s="109"/>
      <c r="CBK44" s="105"/>
      <c r="CBL44" s="110"/>
      <c r="CBM44" s="106"/>
      <c r="CBN44" s="110"/>
      <c r="CBO44" s="105"/>
      <c r="CBP44" s="105"/>
      <c r="CCA44" s="97"/>
      <c r="CCG44" s="100"/>
      <c r="CCK44" s="97"/>
      <c r="CCX44" s="97"/>
      <c r="CEC44" s="108"/>
      <c r="CED44" s="109"/>
      <c r="CEE44" s="105"/>
      <c r="CEF44" s="110"/>
      <c r="CEG44" s="106"/>
      <c r="CEH44" s="110"/>
      <c r="CEI44" s="105"/>
      <c r="CEJ44" s="105"/>
      <c r="CEU44" s="97"/>
      <c r="CFA44" s="100"/>
      <c r="CFE44" s="97"/>
      <c r="CFR44" s="97"/>
      <c r="CGW44" s="108"/>
      <c r="CGX44" s="109"/>
      <c r="CGY44" s="105"/>
      <c r="CGZ44" s="110"/>
      <c r="CHA44" s="106"/>
      <c r="CHB44" s="110"/>
      <c r="CHC44" s="105"/>
      <c r="CHD44" s="105"/>
      <c r="CHO44" s="97"/>
      <c r="CHU44" s="100"/>
      <c r="CHY44" s="97"/>
      <c r="CIL44" s="97"/>
      <c r="CJQ44" s="108"/>
      <c r="CJR44" s="109"/>
      <c r="CJS44" s="105"/>
      <c r="CJT44" s="110"/>
      <c r="CJU44" s="106"/>
      <c r="CJV44" s="110"/>
      <c r="CJW44" s="105"/>
      <c r="CJX44" s="105"/>
      <c r="CKI44" s="97"/>
      <c r="CKO44" s="100"/>
      <c r="CKS44" s="97"/>
      <c r="CLF44" s="97"/>
      <c r="CMK44" s="108"/>
      <c r="CML44" s="109"/>
      <c r="CMM44" s="105"/>
      <c r="CMN44" s="110"/>
      <c r="CMO44" s="106"/>
      <c r="CMP44" s="110"/>
      <c r="CMQ44" s="105"/>
      <c r="CMR44" s="105"/>
      <c r="CNC44" s="97"/>
      <c r="CNI44" s="100"/>
      <c r="CNM44" s="97"/>
      <c r="CNZ44" s="97"/>
      <c r="CPE44" s="108"/>
      <c r="CPF44" s="109"/>
      <c r="CPG44" s="105"/>
      <c r="CPH44" s="110"/>
      <c r="CPI44" s="106"/>
      <c r="CPJ44" s="110"/>
      <c r="CPK44" s="105"/>
      <c r="CPL44" s="105"/>
      <c r="CPW44" s="97"/>
      <c r="CQC44" s="100"/>
      <c r="CQG44" s="97"/>
      <c r="CQT44" s="97"/>
      <c r="CRY44" s="108"/>
      <c r="CRZ44" s="109"/>
      <c r="CSA44" s="105"/>
      <c r="CSB44" s="110"/>
      <c r="CSC44" s="106"/>
      <c r="CSD44" s="110"/>
      <c r="CSE44" s="105"/>
      <c r="CSF44" s="105"/>
      <c r="CSQ44" s="97"/>
      <c r="CSW44" s="100"/>
      <c r="CTA44" s="97"/>
      <c r="CTN44" s="97"/>
      <c r="CUS44" s="108"/>
      <c r="CUT44" s="109"/>
      <c r="CUU44" s="105"/>
      <c r="CUV44" s="110"/>
      <c r="CUW44" s="106"/>
      <c r="CUX44" s="110"/>
      <c r="CUY44" s="105"/>
      <c r="CUZ44" s="105"/>
      <c r="CVK44" s="97"/>
      <c r="CVQ44" s="100"/>
      <c r="CVU44" s="97"/>
      <c r="CWH44" s="97"/>
      <c r="CXM44" s="108"/>
      <c r="CXN44" s="109"/>
      <c r="CXO44" s="105"/>
      <c r="CXP44" s="110"/>
      <c r="CXQ44" s="106"/>
      <c r="CXR44" s="110"/>
      <c r="CXS44" s="105"/>
      <c r="CXT44" s="105"/>
      <c r="CYE44" s="97"/>
      <c r="CYK44" s="100"/>
      <c r="CYO44" s="97"/>
      <c r="CZB44" s="97"/>
      <c r="DAG44" s="108"/>
      <c r="DAH44" s="109"/>
      <c r="DAI44" s="105"/>
      <c r="DAJ44" s="110"/>
      <c r="DAK44" s="106"/>
      <c r="DAL44" s="110"/>
      <c r="DAM44" s="105"/>
      <c r="DAN44" s="105"/>
      <c r="DAY44" s="97"/>
      <c r="DBE44" s="100"/>
      <c r="DBI44" s="97"/>
      <c r="DBV44" s="97"/>
      <c r="DDA44" s="108"/>
      <c r="DDB44" s="109"/>
      <c r="DDC44" s="105"/>
      <c r="DDD44" s="110"/>
      <c r="DDE44" s="106"/>
      <c r="DDF44" s="110"/>
      <c r="DDG44" s="105"/>
      <c r="DDH44" s="105"/>
      <c r="DDS44" s="97"/>
      <c r="DDY44" s="100"/>
      <c r="DEC44" s="97"/>
      <c r="DEP44" s="97"/>
      <c r="DFU44" s="108"/>
      <c r="DFV44" s="109"/>
      <c r="DFW44" s="105"/>
      <c r="DFX44" s="110"/>
      <c r="DFY44" s="106"/>
      <c r="DFZ44" s="110"/>
      <c r="DGA44" s="105"/>
      <c r="DGB44" s="105"/>
      <c r="DGM44" s="97"/>
      <c r="DGS44" s="100"/>
      <c r="DGW44" s="97"/>
      <c r="DHJ44" s="97"/>
      <c r="DIO44" s="108"/>
      <c r="DIP44" s="109"/>
      <c r="DIQ44" s="105"/>
      <c r="DIR44" s="110"/>
      <c r="DIS44" s="106"/>
      <c r="DIT44" s="110"/>
      <c r="DIU44" s="105"/>
      <c r="DIV44" s="105"/>
      <c r="DJG44" s="97"/>
      <c r="DJM44" s="100"/>
      <c r="DJQ44" s="97"/>
      <c r="DKD44" s="97"/>
      <c r="DLI44" s="108"/>
      <c r="DLJ44" s="109"/>
      <c r="DLK44" s="105"/>
      <c r="DLL44" s="110"/>
      <c r="DLM44" s="106"/>
      <c r="DLN44" s="110"/>
      <c r="DLO44" s="105"/>
      <c r="DLP44" s="105"/>
      <c r="DMA44" s="97"/>
      <c r="DMG44" s="100"/>
      <c r="DMK44" s="97"/>
      <c r="DMX44" s="97"/>
      <c r="DOC44" s="108"/>
      <c r="DOD44" s="109"/>
      <c r="DOE44" s="105"/>
      <c r="DOF44" s="110"/>
      <c r="DOG44" s="106"/>
      <c r="DOH44" s="110"/>
      <c r="DOI44" s="105"/>
      <c r="DOJ44" s="105"/>
      <c r="DOU44" s="97"/>
      <c r="DPA44" s="100"/>
      <c r="DPE44" s="97"/>
      <c r="DPR44" s="97"/>
      <c r="DQW44" s="108"/>
      <c r="DQX44" s="109"/>
      <c r="DQY44" s="105"/>
      <c r="DQZ44" s="110"/>
      <c r="DRA44" s="106"/>
      <c r="DRB44" s="110"/>
      <c r="DRC44" s="105"/>
      <c r="DRD44" s="105"/>
      <c r="DRO44" s="97"/>
      <c r="DRU44" s="100"/>
      <c r="DRY44" s="97"/>
      <c r="DSL44" s="97"/>
      <c r="DTQ44" s="108"/>
      <c r="DTR44" s="109"/>
      <c r="DTS44" s="105"/>
      <c r="DTT44" s="110"/>
      <c r="DTU44" s="106"/>
      <c r="DTV44" s="110"/>
      <c r="DTW44" s="105"/>
      <c r="DTX44" s="105"/>
      <c r="DUI44" s="97"/>
      <c r="DUO44" s="100"/>
      <c r="DUS44" s="97"/>
      <c r="DVF44" s="97"/>
      <c r="DWK44" s="108"/>
      <c r="DWL44" s="109"/>
      <c r="DWM44" s="105"/>
      <c r="DWN44" s="110"/>
      <c r="DWO44" s="106"/>
      <c r="DWP44" s="110"/>
      <c r="DWQ44" s="105"/>
      <c r="DWR44" s="105"/>
      <c r="DXC44" s="97"/>
      <c r="DXI44" s="100"/>
      <c r="DXM44" s="97"/>
      <c r="DXZ44" s="97"/>
      <c r="DZE44" s="108"/>
      <c r="DZF44" s="109"/>
      <c r="DZG44" s="105"/>
      <c r="DZH44" s="110"/>
      <c r="DZI44" s="106"/>
      <c r="DZJ44" s="110"/>
      <c r="DZK44" s="105"/>
      <c r="DZL44" s="105"/>
      <c r="DZW44" s="97"/>
      <c r="EAC44" s="100"/>
      <c r="EAG44" s="97"/>
      <c r="EAT44" s="97"/>
      <c r="EBY44" s="108"/>
      <c r="EBZ44" s="109"/>
      <c r="ECA44" s="105"/>
      <c r="ECB44" s="110"/>
      <c r="ECC44" s="106"/>
      <c r="ECD44" s="110"/>
      <c r="ECE44" s="105"/>
      <c r="ECF44" s="105"/>
      <c r="ECQ44" s="97"/>
      <c r="ECW44" s="100"/>
      <c r="EDA44" s="97"/>
      <c r="EDN44" s="97"/>
      <c r="EES44" s="108"/>
      <c r="EET44" s="109"/>
      <c r="EEU44" s="105"/>
      <c r="EEV44" s="110"/>
      <c r="EEW44" s="106"/>
      <c r="EEX44" s="110"/>
      <c r="EEY44" s="105"/>
      <c r="EEZ44" s="105"/>
      <c r="EFK44" s="97"/>
      <c r="EFQ44" s="100"/>
      <c r="EFU44" s="97"/>
      <c r="EGH44" s="97"/>
      <c r="EHM44" s="108"/>
      <c r="EHN44" s="109"/>
      <c r="EHO44" s="105"/>
      <c r="EHP44" s="110"/>
      <c r="EHQ44" s="106"/>
      <c r="EHR44" s="110"/>
      <c r="EHS44" s="105"/>
      <c r="EHT44" s="105"/>
      <c r="EIE44" s="97"/>
      <c r="EIK44" s="100"/>
      <c r="EIO44" s="97"/>
      <c r="EJB44" s="97"/>
      <c r="EKG44" s="108"/>
      <c r="EKH44" s="109"/>
      <c r="EKI44" s="105"/>
      <c r="EKJ44" s="110"/>
      <c r="EKK44" s="106"/>
      <c r="EKL44" s="110"/>
      <c r="EKM44" s="105"/>
      <c r="EKN44" s="105"/>
      <c r="EKY44" s="97"/>
      <c r="ELE44" s="100"/>
      <c r="ELI44" s="97"/>
      <c r="ELV44" s="97"/>
      <c r="ENA44" s="108"/>
      <c r="ENB44" s="109"/>
      <c r="ENC44" s="105"/>
      <c r="END44" s="110"/>
      <c r="ENE44" s="106"/>
      <c r="ENF44" s="110"/>
      <c r="ENG44" s="105"/>
      <c r="ENH44" s="105"/>
      <c r="ENS44" s="97"/>
      <c r="ENY44" s="100"/>
      <c r="EOC44" s="97"/>
      <c r="EOP44" s="97"/>
      <c r="EPU44" s="108"/>
      <c r="EPV44" s="109"/>
      <c r="EPW44" s="105"/>
      <c r="EPX44" s="110"/>
      <c r="EPY44" s="106"/>
      <c r="EPZ44" s="110"/>
      <c r="EQA44" s="105"/>
      <c r="EQB44" s="105"/>
      <c r="EQM44" s="97"/>
      <c r="EQS44" s="100"/>
      <c r="EQW44" s="97"/>
      <c r="ERJ44" s="97"/>
      <c r="ESO44" s="108"/>
      <c r="ESP44" s="109"/>
      <c r="ESQ44" s="105"/>
      <c r="ESR44" s="110"/>
      <c r="ESS44" s="106"/>
      <c r="EST44" s="110"/>
      <c r="ESU44" s="105"/>
      <c r="ESV44" s="105"/>
      <c r="ETG44" s="97"/>
      <c r="ETM44" s="100"/>
      <c r="ETQ44" s="97"/>
      <c r="EUD44" s="97"/>
      <c r="EVI44" s="108"/>
      <c r="EVJ44" s="109"/>
      <c r="EVK44" s="105"/>
      <c r="EVL44" s="110"/>
      <c r="EVM44" s="106"/>
      <c r="EVN44" s="110"/>
      <c r="EVO44" s="105"/>
      <c r="EVP44" s="105"/>
      <c r="EWA44" s="97"/>
      <c r="EWG44" s="100"/>
      <c r="EWK44" s="97"/>
      <c r="EWX44" s="97"/>
      <c r="EYC44" s="108"/>
      <c r="EYD44" s="109"/>
      <c r="EYE44" s="105"/>
      <c r="EYF44" s="110"/>
      <c r="EYG44" s="106"/>
      <c r="EYH44" s="110"/>
      <c r="EYI44" s="105"/>
      <c r="EYJ44" s="105"/>
      <c r="EYU44" s="97"/>
      <c r="EZA44" s="100"/>
      <c r="EZE44" s="97"/>
      <c r="EZR44" s="97"/>
      <c r="FAW44" s="108"/>
      <c r="FAX44" s="109"/>
      <c r="FAY44" s="105"/>
      <c r="FAZ44" s="110"/>
      <c r="FBA44" s="106"/>
      <c r="FBB44" s="110"/>
      <c r="FBC44" s="105"/>
      <c r="FBD44" s="105"/>
      <c r="FBO44" s="97"/>
      <c r="FBU44" s="100"/>
      <c r="FBY44" s="97"/>
      <c r="FCL44" s="97"/>
      <c r="FDQ44" s="108"/>
      <c r="FDR44" s="109"/>
      <c r="FDS44" s="105"/>
      <c r="FDT44" s="110"/>
      <c r="FDU44" s="106"/>
      <c r="FDV44" s="110"/>
      <c r="FDW44" s="105"/>
      <c r="FDX44" s="105"/>
      <c r="FEI44" s="97"/>
      <c r="FEO44" s="100"/>
      <c r="FES44" s="97"/>
      <c r="FFF44" s="97"/>
      <c r="FGK44" s="108"/>
      <c r="FGL44" s="109"/>
      <c r="FGM44" s="105"/>
      <c r="FGN44" s="110"/>
      <c r="FGO44" s="106"/>
      <c r="FGP44" s="110"/>
      <c r="FGQ44" s="105"/>
      <c r="FGR44" s="105"/>
      <c r="FHC44" s="97"/>
      <c r="FHI44" s="100"/>
      <c r="FHM44" s="97"/>
      <c r="FHZ44" s="97"/>
      <c r="FJE44" s="108"/>
      <c r="FJF44" s="109"/>
      <c r="FJG44" s="105"/>
      <c r="FJH44" s="110"/>
      <c r="FJI44" s="106"/>
      <c r="FJJ44" s="110"/>
      <c r="FJK44" s="105"/>
      <c r="FJL44" s="105"/>
      <c r="FJW44" s="97"/>
      <c r="FKC44" s="100"/>
      <c r="FKG44" s="97"/>
      <c r="FKT44" s="97"/>
      <c r="FLY44" s="108"/>
      <c r="FLZ44" s="109"/>
      <c r="FMA44" s="105"/>
      <c r="FMB44" s="110"/>
      <c r="FMC44" s="106"/>
      <c r="FMD44" s="110"/>
      <c r="FME44" s="105"/>
      <c r="FMF44" s="105"/>
      <c r="FMQ44" s="97"/>
      <c r="FMW44" s="100"/>
      <c r="FNA44" s="97"/>
      <c r="FNN44" s="97"/>
      <c r="FOS44" s="108"/>
      <c r="FOT44" s="109"/>
      <c r="FOU44" s="105"/>
      <c r="FOV44" s="110"/>
      <c r="FOW44" s="106"/>
      <c r="FOX44" s="110"/>
      <c r="FOY44" s="105"/>
      <c r="FOZ44" s="105"/>
      <c r="FPK44" s="97"/>
      <c r="FPQ44" s="100"/>
      <c r="FPU44" s="97"/>
      <c r="FQH44" s="97"/>
      <c r="FRM44" s="108"/>
      <c r="FRN44" s="109"/>
      <c r="FRO44" s="105"/>
      <c r="FRP44" s="110"/>
      <c r="FRQ44" s="106"/>
      <c r="FRR44" s="110"/>
      <c r="FRS44" s="105"/>
      <c r="FRT44" s="105"/>
      <c r="FSE44" s="97"/>
      <c r="FSK44" s="100"/>
      <c r="FSO44" s="97"/>
      <c r="FTB44" s="97"/>
      <c r="FUG44" s="108"/>
      <c r="FUH44" s="109"/>
      <c r="FUI44" s="105"/>
      <c r="FUJ44" s="110"/>
      <c r="FUK44" s="106"/>
      <c r="FUL44" s="110"/>
      <c r="FUM44" s="105"/>
      <c r="FUN44" s="105"/>
      <c r="FUY44" s="97"/>
      <c r="FVE44" s="100"/>
      <c r="FVI44" s="97"/>
      <c r="FVV44" s="97"/>
      <c r="FXA44" s="108"/>
      <c r="FXB44" s="109"/>
      <c r="FXC44" s="105"/>
      <c r="FXD44" s="110"/>
      <c r="FXE44" s="106"/>
      <c r="FXF44" s="110"/>
      <c r="FXG44" s="105"/>
      <c r="FXH44" s="105"/>
      <c r="FXS44" s="97"/>
      <c r="FXY44" s="100"/>
      <c r="FYC44" s="97"/>
      <c r="FYP44" s="97"/>
      <c r="FZU44" s="108"/>
      <c r="FZV44" s="109"/>
      <c r="FZW44" s="105"/>
      <c r="FZX44" s="110"/>
      <c r="FZY44" s="106"/>
      <c r="FZZ44" s="110"/>
      <c r="GAA44" s="105"/>
      <c r="GAB44" s="105"/>
      <c r="GAM44" s="97"/>
      <c r="GAS44" s="100"/>
      <c r="GAW44" s="97"/>
      <c r="GBJ44" s="97"/>
      <c r="GCO44" s="108"/>
      <c r="GCP44" s="109"/>
      <c r="GCQ44" s="105"/>
      <c r="GCR44" s="110"/>
      <c r="GCS44" s="106"/>
      <c r="GCT44" s="110"/>
      <c r="GCU44" s="105"/>
      <c r="GCV44" s="105"/>
      <c r="GDG44" s="97"/>
      <c r="GDM44" s="100"/>
      <c r="GDQ44" s="97"/>
      <c r="GED44" s="97"/>
      <c r="GFI44" s="108"/>
      <c r="GFJ44" s="109"/>
      <c r="GFK44" s="105"/>
      <c r="GFL44" s="110"/>
      <c r="GFM44" s="106"/>
      <c r="GFN44" s="110"/>
      <c r="GFO44" s="105"/>
      <c r="GFP44" s="105"/>
      <c r="GGA44" s="97"/>
      <c r="GGG44" s="100"/>
      <c r="GGK44" s="97"/>
      <c r="GGX44" s="97"/>
      <c r="GIC44" s="108"/>
      <c r="GID44" s="109"/>
      <c r="GIE44" s="105"/>
      <c r="GIF44" s="110"/>
      <c r="GIG44" s="106"/>
      <c r="GIH44" s="110"/>
      <c r="GII44" s="105"/>
      <c r="GIJ44" s="105"/>
      <c r="GIU44" s="97"/>
      <c r="GJA44" s="100"/>
      <c r="GJE44" s="97"/>
      <c r="GJR44" s="97"/>
      <c r="GKW44" s="108"/>
      <c r="GKX44" s="109"/>
      <c r="GKY44" s="105"/>
      <c r="GKZ44" s="110"/>
      <c r="GLA44" s="106"/>
      <c r="GLB44" s="110"/>
      <c r="GLC44" s="105"/>
      <c r="GLD44" s="105"/>
      <c r="GLO44" s="97"/>
      <c r="GLU44" s="100"/>
      <c r="GLY44" s="97"/>
      <c r="GML44" s="97"/>
      <c r="GNQ44" s="108"/>
      <c r="GNR44" s="109"/>
      <c r="GNS44" s="105"/>
      <c r="GNT44" s="110"/>
      <c r="GNU44" s="106"/>
      <c r="GNV44" s="110"/>
      <c r="GNW44" s="105"/>
      <c r="GNX44" s="105"/>
      <c r="GOI44" s="97"/>
      <c r="GOO44" s="100"/>
      <c r="GOS44" s="97"/>
      <c r="GPF44" s="97"/>
      <c r="GQK44" s="108"/>
      <c r="GQL44" s="109"/>
      <c r="GQM44" s="105"/>
      <c r="GQN44" s="110"/>
      <c r="GQO44" s="106"/>
      <c r="GQP44" s="110"/>
      <c r="GQQ44" s="105"/>
      <c r="GQR44" s="105"/>
      <c r="GRC44" s="97"/>
      <c r="GRI44" s="100"/>
      <c r="GRM44" s="97"/>
      <c r="GRZ44" s="97"/>
      <c r="GTE44" s="108"/>
      <c r="GTF44" s="109"/>
      <c r="GTG44" s="105"/>
      <c r="GTH44" s="110"/>
      <c r="GTI44" s="106"/>
      <c r="GTJ44" s="110"/>
      <c r="GTK44" s="105"/>
      <c r="GTL44" s="105"/>
      <c r="GTW44" s="97"/>
      <c r="GUC44" s="100"/>
      <c r="GUG44" s="97"/>
      <c r="GUT44" s="97"/>
      <c r="GVY44" s="108"/>
      <c r="GVZ44" s="109"/>
      <c r="GWA44" s="105"/>
      <c r="GWB44" s="110"/>
      <c r="GWC44" s="106"/>
      <c r="GWD44" s="110"/>
      <c r="GWE44" s="105"/>
      <c r="GWF44" s="105"/>
      <c r="GWQ44" s="97"/>
      <c r="GWW44" s="100"/>
      <c r="GXA44" s="97"/>
      <c r="GXN44" s="97"/>
      <c r="GYS44" s="108"/>
      <c r="GYT44" s="109"/>
      <c r="GYU44" s="105"/>
      <c r="GYV44" s="110"/>
      <c r="GYW44" s="106"/>
      <c r="GYX44" s="110"/>
      <c r="GYY44" s="105"/>
      <c r="GYZ44" s="105"/>
      <c r="GZK44" s="97"/>
      <c r="GZQ44" s="100"/>
      <c r="GZU44" s="97"/>
      <c r="HAH44" s="97"/>
      <c r="HBM44" s="108"/>
      <c r="HBN44" s="109"/>
      <c r="HBO44" s="105"/>
      <c r="HBP44" s="110"/>
      <c r="HBQ44" s="106"/>
      <c r="HBR44" s="110"/>
      <c r="HBS44" s="105"/>
      <c r="HBT44" s="105"/>
      <c r="HCE44" s="97"/>
      <c r="HCK44" s="100"/>
      <c r="HCO44" s="97"/>
      <c r="HDB44" s="97"/>
      <c r="HEG44" s="108"/>
      <c r="HEH44" s="109"/>
      <c r="HEI44" s="105"/>
      <c r="HEJ44" s="110"/>
      <c r="HEK44" s="106"/>
      <c r="HEL44" s="110"/>
      <c r="HEM44" s="105"/>
      <c r="HEN44" s="105"/>
      <c r="HEY44" s="97"/>
      <c r="HFE44" s="100"/>
      <c r="HFI44" s="97"/>
      <c r="HFV44" s="97"/>
      <c r="HHA44" s="108"/>
      <c r="HHB44" s="109"/>
      <c r="HHC44" s="105"/>
      <c r="HHD44" s="110"/>
      <c r="HHE44" s="106"/>
      <c r="HHF44" s="110"/>
      <c r="HHG44" s="105"/>
      <c r="HHH44" s="105"/>
      <c r="HHS44" s="97"/>
      <c r="HHY44" s="100"/>
      <c r="HIC44" s="97"/>
      <c r="HIP44" s="97"/>
      <c r="HJU44" s="108"/>
      <c r="HJV44" s="109"/>
      <c r="HJW44" s="105"/>
      <c r="HJX44" s="110"/>
      <c r="HJY44" s="106"/>
      <c r="HJZ44" s="110"/>
      <c r="HKA44" s="105"/>
      <c r="HKB44" s="105"/>
      <c r="HKM44" s="97"/>
      <c r="HKS44" s="100"/>
      <c r="HKW44" s="97"/>
      <c r="HLJ44" s="97"/>
      <c r="HMO44" s="108"/>
      <c r="HMP44" s="109"/>
      <c r="HMQ44" s="105"/>
      <c r="HMR44" s="110"/>
      <c r="HMS44" s="106"/>
      <c r="HMT44" s="110"/>
      <c r="HMU44" s="105"/>
      <c r="HMV44" s="105"/>
      <c r="HNG44" s="97"/>
      <c r="HNM44" s="100"/>
      <c r="HNQ44" s="97"/>
      <c r="HOD44" s="97"/>
      <c r="HPI44" s="108"/>
      <c r="HPJ44" s="109"/>
      <c r="HPK44" s="105"/>
      <c r="HPL44" s="110"/>
      <c r="HPM44" s="106"/>
      <c r="HPN44" s="110"/>
      <c r="HPO44" s="105"/>
      <c r="HPP44" s="105"/>
      <c r="HQA44" s="97"/>
      <c r="HQG44" s="100"/>
      <c r="HQK44" s="97"/>
      <c r="HQX44" s="97"/>
      <c r="HSC44" s="108"/>
      <c r="HSD44" s="109"/>
      <c r="HSE44" s="105"/>
      <c r="HSF44" s="110"/>
      <c r="HSG44" s="106"/>
      <c r="HSH44" s="110"/>
      <c r="HSI44" s="105"/>
      <c r="HSJ44" s="105"/>
      <c r="HSU44" s="97"/>
      <c r="HTA44" s="100"/>
      <c r="HTE44" s="97"/>
      <c r="HTR44" s="97"/>
      <c r="HUW44" s="108"/>
      <c r="HUX44" s="109"/>
      <c r="HUY44" s="105"/>
      <c r="HUZ44" s="110"/>
      <c r="HVA44" s="106"/>
      <c r="HVB44" s="110"/>
      <c r="HVC44" s="105"/>
      <c r="HVD44" s="105"/>
      <c r="HVO44" s="97"/>
      <c r="HVU44" s="100"/>
      <c r="HVY44" s="97"/>
      <c r="HWL44" s="97"/>
      <c r="HXQ44" s="108"/>
      <c r="HXR44" s="109"/>
      <c r="HXS44" s="105"/>
      <c r="HXT44" s="110"/>
      <c r="HXU44" s="106"/>
      <c r="HXV44" s="110"/>
      <c r="HXW44" s="105"/>
      <c r="HXX44" s="105"/>
      <c r="HYI44" s="97"/>
      <c r="HYO44" s="100"/>
      <c r="HYS44" s="97"/>
      <c r="HZF44" s="97"/>
      <c r="IAK44" s="108"/>
      <c r="IAL44" s="109"/>
      <c r="IAM44" s="105"/>
      <c r="IAN44" s="110"/>
      <c r="IAO44" s="106"/>
      <c r="IAP44" s="110"/>
      <c r="IAQ44" s="105"/>
      <c r="IAR44" s="105"/>
      <c r="IBC44" s="97"/>
      <c r="IBI44" s="100"/>
      <c r="IBM44" s="97"/>
      <c r="IBZ44" s="97"/>
      <c r="IDE44" s="108"/>
      <c r="IDF44" s="109"/>
      <c r="IDG44" s="105"/>
      <c r="IDH44" s="110"/>
      <c r="IDI44" s="106"/>
      <c r="IDJ44" s="110"/>
      <c r="IDK44" s="105"/>
      <c r="IDL44" s="105"/>
      <c r="IDW44" s="97"/>
      <c r="IEC44" s="100"/>
      <c r="IEG44" s="97"/>
      <c r="IET44" s="97"/>
      <c r="IFY44" s="108"/>
      <c r="IFZ44" s="109"/>
      <c r="IGA44" s="105"/>
      <c r="IGB44" s="110"/>
      <c r="IGC44" s="106"/>
      <c r="IGD44" s="110"/>
      <c r="IGE44" s="105"/>
      <c r="IGF44" s="105"/>
      <c r="IGQ44" s="97"/>
      <c r="IGW44" s="100"/>
      <c r="IHA44" s="97"/>
      <c r="IHN44" s="97"/>
      <c r="IIS44" s="108"/>
      <c r="IIT44" s="109"/>
      <c r="IIU44" s="105"/>
      <c r="IIV44" s="110"/>
      <c r="IIW44" s="106"/>
      <c r="IIX44" s="110"/>
      <c r="IIY44" s="105"/>
      <c r="IIZ44" s="105"/>
      <c r="IJK44" s="97"/>
      <c r="IJQ44" s="100"/>
      <c r="IJU44" s="97"/>
      <c r="IKH44" s="97"/>
      <c r="ILM44" s="108"/>
      <c r="ILN44" s="109"/>
      <c r="ILO44" s="105"/>
      <c r="ILP44" s="110"/>
      <c r="ILQ44" s="106"/>
      <c r="ILR44" s="110"/>
      <c r="ILS44" s="105"/>
      <c r="ILT44" s="105"/>
      <c r="IME44" s="97"/>
      <c r="IMK44" s="100"/>
      <c r="IMO44" s="97"/>
      <c r="INB44" s="97"/>
      <c r="IOG44" s="108"/>
      <c r="IOH44" s="109"/>
      <c r="IOI44" s="105"/>
      <c r="IOJ44" s="110"/>
      <c r="IOK44" s="106"/>
      <c r="IOL44" s="110"/>
      <c r="IOM44" s="105"/>
      <c r="ION44" s="105"/>
      <c r="IOY44" s="97"/>
      <c r="IPE44" s="100"/>
      <c r="IPI44" s="97"/>
      <c r="IPV44" s="97"/>
      <c r="IRA44" s="108"/>
      <c r="IRB44" s="109"/>
      <c r="IRC44" s="105"/>
      <c r="IRD44" s="110"/>
      <c r="IRE44" s="106"/>
      <c r="IRF44" s="110"/>
      <c r="IRG44" s="105"/>
      <c r="IRH44" s="105"/>
      <c r="IRS44" s="97"/>
      <c r="IRY44" s="100"/>
      <c r="ISC44" s="97"/>
      <c r="ISP44" s="97"/>
      <c r="ITU44" s="108"/>
      <c r="ITV44" s="109"/>
      <c r="ITW44" s="105"/>
      <c r="ITX44" s="110"/>
      <c r="ITY44" s="106"/>
      <c r="ITZ44" s="110"/>
      <c r="IUA44" s="105"/>
      <c r="IUB44" s="105"/>
      <c r="IUM44" s="97"/>
      <c r="IUS44" s="100"/>
      <c r="IUW44" s="97"/>
      <c r="IVJ44" s="97"/>
      <c r="IWO44" s="108"/>
      <c r="IWP44" s="109"/>
      <c r="IWQ44" s="105"/>
      <c r="IWR44" s="110"/>
      <c r="IWS44" s="106"/>
      <c r="IWT44" s="110"/>
      <c r="IWU44" s="105"/>
      <c r="IWV44" s="105"/>
      <c r="IXG44" s="97"/>
      <c r="IXM44" s="100"/>
      <c r="IXQ44" s="97"/>
      <c r="IYD44" s="97"/>
      <c r="IZI44" s="108"/>
      <c r="IZJ44" s="109"/>
      <c r="IZK44" s="105"/>
      <c r="IZL44" s="110"/>
      <c r="IZM44" s="106"/>
      <c r="IZN44" s="110"/>
      <c r="IZO44" s="105"/>
      <c r="IZP44" s="105"/>
      <c r="JAA44" s="97"/>
      <c r="JAG44" s="100"/>
      <c r="JAK44" s="97"/>
      <c r="JAX44" s="97"/>
      <c r="JCC44" s="108"/>
      <c r="JCD44" s="109"/>
      <c r="JCE44" s="105"/>
      <c r="JCF44" s="110"/>
      <c r="JCG44" s="106"/>
      <c r="JCH44" s="110"/>
      <c r="JCI44" s="105"/>
      <c r="JCJ44" s="105"/>
      <c r="JCU44" s="97"/>
      <c r="JDA44" s="100"/>
      <c r="JDE44" s="97"/>
      <c r="JDR44" s="97"/>
      <c r="JEW44" s="108"/>
      <c r="JEX44" s="109"/>
      <c r="JEY44" s="105"/>
      <c r="JEZ44" s="110"/>
      <c r="JFA44" s="106"/>
      <c r="JFB44" s="110"/>
      <c r="JFC44" s="105"/>
      <c r="JFD44" s="105"/>
      <c r="JFO44" s="97"/>
      <c r="JFU44" s="100"/>
      <c r="JFY44" s="97"/>
      <c r="JGL44" s="97"/>
      <c r="JHQ44" s="108"/>
      <c r="JHR44" s="109"/>
      <c r="JHS44" s="105"/>
      <c r="JHT44" s="110"/>
      <c r="JHU44" s="106"/>
      <c r="JHV44" s="110"/>
      <c r="JHW44" s="105"/>
      <c r="JHX44" s="105"/>
      <c r="JII44" s="97"/>
      <c r="JIO44" s="100"/>
      <c r="JIS44" s="97"/>
      <c r="JJF44" s="97"/>
      <c r="JKK44" s="108"/>
      <c r="JKL44" s="109"/>
      <c r="JKM44" s="105"/>
      <c r="JKN44" s="110"/>
      <c r="JKO44" s="106"/>
      <c r="JKP44" s="110"/>
      <c r="JKQ44" s="105"/>
      <c r="JKR44" s="105"/>
      <c r="JLC44" s="97"/>
      <c r="JLI44" s="100"/>
      <c r="JLM44" s="97"/>
      <c r="JLZ44" s="97"/>
      <c r="JNE44" s="108"/>
      <c r="JNF44" s="109"/>
      <c r="JNG44" s="105"/>
      <c r="JNH44" s="110"/>
      <c r="JNI44" s="106"/>
      <c r="JNJ44" s="110"/>
      <c r="JNK44" s="105"/>
      <c r="JNL44" s="105"/>
      <c r="JNW44" s="97"/>
      <c r="JOC44" s="100"/>
      <c r="JOG44" s="97"/>
      <c r="JOT44" s="97"/>
      <c r="JPY44" s="108"/>
      <c r="JPZ44" s="109"/>
      <c r="JQA44" s="105"/>
      <c r="JQB44" s="110"/>
      <c r="JQC44" s="106"/>
      <c r="JQD44" s="110"/>
      <c r="JQE44" s="105"/>
      <c r="JQF44" s="105"/>
      <c r="JQQ44" s="97"/>
      <c r="JQW44" s="100"/>
      <c r="JRA44" s="97"/>
      <c r="JRN44" s="97"/>
      <c r="JSS44" s="108"/>
      <c r="JST44" s="109"/>
      <c r="JSU44" s="105"/>
      <c r="JSV44" s="110"/>
      <c r="JSW44" s="106"/>
      <c r="JSX44" s="110"/>
      <c r="JSY44" s="105"/>
      <c r="JSZ44" s="105"/>
      <c r="JTK44" s="97"/>
      <c r="JTQ44" s="100"/>
      <c r="JTU44" s="97"/>
      <c r="JUH44" s="97"/>
    </row>
    <row r="45" spans="1:1016 1027:2045 2058:3066 3097:4074 4105:5120 5131:6139 6145:7157 7170:7314" x14ac:dyDescent="0.2">
      <c r="A45" s="108"/>
      <c r="B45" s="109"/>
      <c r="C45" s="105"/>
      <c r="D45" s="110"/>
      <c r="E45" s="106"/>
      <c r="F45" s="110"/>
      <c r="G45" s="105"/>
      <c r="H45" s="105"/>
      <c r="S45" s="97"/>
      <c r="Y45" s="100"/>
      <c r="AC45" s="97"/>
      <c r="AP45" s="97"/>
      <c r="BU45" s="108"/>
      <c r="BV45" s="109"/>
      <c r="BW45" s="105"/>
      <c r="BX45" s="110"/>
      <c r="BY45" s="106"/>
      <c r="BZ45" s="110"/>
      <c r="CA45" s="105"/>
      <c r="CB45" s="105"/>
      <c r="CM45" s="97"/>
      <c r="CS45" s="100"/>
      <c r="CW45" s="97"/>
      <c r="DJ45" s="97"/>
      <c r="EO45" s="108"/>
      <c r="EP45" s="109"/>
      <c r="EQ45" s="105"/>
      <c r="ER45" s="110"/>
      <c r="ES45" s="106"/>
      <c r="ET45" s="110"/>
      <c r="EU45" s="105"/>
      <c r="EV45" s="105"/>
      <c r="FG45" s="97"/>
      <c r="FM45" s="100"/>
      <c r="FQ45" s="97"/>
      <c r="GD45" s="97"/>
      <c r="HI45" s="108"/>
      <c r="HJ45" s="109"/>
      <c r="HK45" s="105"/>
      <c r="HL45" s="110"/>
      <c r="HM45" s="106"/>
      <c r="HN45" s="110"/>
      <c r="HO45" s="105"/>
      <c r="HP45" s="105"/>
      <c r="IA45" s="97"/>
      <c r="IG45" s="100"/>
      <c r="IK45" s="97"/>
      <c r="IX45" s="97"/>
      <c r="KC45" s="108"/>
      <c r="KD45" s="109"/>
      <c r="KE45" s="105"/>
      <c r="KF45" s="110"/>
      <c r="KG45" s="106"/>
      <c r="KH45" s="110"/>
      <c r="KI45" s="105"/>
      <c r="KJ45" s="105"/>
      <c r="KU45" s="97"/>
      <c r="LA45" s="100"/>
      <c r="LE45" s="97"/>
      <c r="LR45" s="97"/>
      <c r="MW45" s="108"/>
      <c r="MX45" s="109"/>
      <c r="MY45" s="105"/>
      <c r="MZ45" s="110"/>
      <c r="NA45" s="106"/>
      <c r="NB45" s="110"/>
      <c r="NC45" s="105"/>
      <c r="ND45" s="105"/>
      <c r="NO45" s="97"/>
      <c r="NU45" s="100"/>
      <c r="NY45" s="97"/>
      <c r="OL45" s="97"/>
      <c r="PQ45" s="108"/>
      <c r="PR45" s="109"/>
      <c r="PS45" s="105"/>
      <c r="PT45" s="110"/>
      <c r="PU45" s="106"/>
      <c r="PV45" s="110"/>
      <c r="PW45" s="105"/>
      <c r="PX45" s="105"/>
      <c r="QI45" s="97"/>
      <c r="QO45" s="100"/>
      <c r="QS45" s="97"/>
      <c r="RF45" s="97"/>
      <c r="SK45" s="108"/>
      <c r="SL45" s="109"/>
      <c r="SM45" s="105"/>
      <c r="SN45" s="110"/>
      <c r="SO45" s="106"/>
      <c r="SP45" s="110"/>
      <c r="SQ45" s="105"/>
      <c r="SR45" s="105"/>
      <c r="TC45" s="97"/>
      <c r="TI45" s="100"/>
      <c r="TM45" s="97"/>
      <c r="TZ45" s="97"/>
      <c r="VE45" s="108"/>
      <c r="VF45" s="109"/>
      <c r="VG45" s="105"/>
      <c r="VH45" s="110"/>
      <c r="VI45" s="106"/>
      <c r="VJ45" s="110"/>
      <c r="VK45" s="105"/>
      <c r="VL45" s="105"/>
      <c r="VW45" s="97"/>
      <c r="WC45" s="100"/>
      <c r="WG45" s="97"/>
      <c r="WT45" s="97"/>
      <c r="XY45" s="108"/>
      <c r="XZ45" s="109"/>
      <c r="YA45" s="105"/>
      <c r="YB45" s="110"/>
      <c r="YC45" s="106"/>
      <c r="YD45" s="110"/>
      <c r="YE45" s="105"/>
      <c r="YF45" s="105"/>
      <c r="YQ45" s="97"/>
      <c r="YW45" s="100"/>
      <c r="ZA45" s="97"/>
      <c r="ZN45" s="97"/>
      <c r="AAS45" s="108"/>
      <c r="AAT45" s="109"/>
      <c r="AAU45" s="105"/>
      <c r="AAV45" s="110"/>
      <c r="AAW45" s="106"/>
      <c r="AAX45" s="110"/>
      <c r="AAY45" s="105"/>
      <c r="AAZ45" s="105"/>
      <c r="ABK45" s="97"/>
      <c r="ABQ45" s="100"/>
      <c r="ABU45" s="97"/>
      <c r="ACH45" s="97"/>
      <c r="ADM45" s="108"/>
      <c r="ADN45" s="109"/>
      <c r="ADO45" s="105"/>
      <c r="ADP45" s="110"/>
      <c r="ADQ45" s="106"/>
      <c r="ADR45" s="110"/>
      <c r="ADS45" s="105"/>
      <c r="ADT45" s="105"/>
      <c r="AEE45" s="97"/>
      <c r="AEK45" s="100"/>
      <c r="AEO45" s="97"/>
      <c r="AFB45" s="97"/>
      <c r="AGG45" s="108"/>
      <c r="AGH45" s="109"/>
      <c r="AGI45" s="105"/>
      <c r="AGJ45" s="110"/>
      <c r="AGK45" s="106"/>
      <c r="AGL45" s="110"/>
      <c r="AGM45" s="105"/>
      <c r="AGN45" s="105"/>
      <c r="AGY45" s="97"/>
      <c r="AHE45" s="100"/>
      <c r="AHI45" s="97"/>
      <c r="AHV45" s="97"/>
      <c r="AJA45" s="108"/>
      <c r="AJB45" s="109"/>
      <c r="AJC45" s="105"/>
      <c r="AJD45" s="110"/>
      <c r="AJE45" s="106"/>
      <c r="AJF45" s="110"/>
      <c r="AJG45" s="105"/>
      <c r="AJH45" s="105"/>
      <c r="AJS45" s="97"/>
      <c r="AJY45" s="100"/>
      <c r="AKC45" s="97"/>
      <c r="AKP45" s="97"/>
      <c r="ALU45" s="108"/>
      <c r="ALV45" s="109"/>
      <c r="ALW45" s="105"/>
      <c r="ALX45" s="110"/>
      <c r="ALY45" s="106"/>
      <c r="ALZ45" s="110"/>
      <c r="AMA45" s="105"/>
      <c r="AMB45" s="105"/>
      <c r="AMM45" s="97"/>
      <c r="AMS45" s="100"/>
      <c r="AMW45" s="97"/>
      <c r="ANJ45" s="97"/>
      <c r="AOO45" s="108"/>
      <c r="AOP45" s="109"/>
      <c r="AOQ45" s="105"/>
      <c r="AOR45" s="110"/>
      <c r="AOS45" s="106"/>
      <c r="AOT45" s="110"/>
      <c r="AOU45" s="105"/>
      <c r="AOV45" s="105"/>
      <c r="APG45" s="97"/>
      <c r="APM45" s="100"/>
      <c r="APQ45" s="97"/>
      <c r="AQD45" s="97"/>
      <c r="ARI45" s="108"/>
      <c r="ARJ45" s="109"/>
      <c r="ARK45" s="105"/>
      <c r="ARL45" s="110"/>
      <c r="ARM45" s="106"/>
      <c r="ARN45" s="110"/>
      <c r="ARO45" s="105"/>
      <c r="ARP45" s="105"/>
      <c r="ASA45" s="97"/>
      <c r="ASG45" s="100"/>
      <c r="ASK45" s="97"/>
      <c r="ASX45" s="97"/>
      <c r="AUC45" s="108"/>
      <c r="AUD45" s="109"/>
      <c r="AUE45" s="105"/>
      <c r="AUF45" s="110"/>
      <c r="AUG45" s="106"/>
      <c r="AUH45" s="110"/>
      <c r="AUI45" s="105"/>
      <c r="AUJ45" s="105"/>
      <c r="AUU45" s="97"/>
      <c r="AVA45" s="100"/>
      <c r="AVE45" s="97"/>
      <c r="AVR45" s="97"/>
      <c r="AWW45" s="108"/>
      <c r="AWX45" s="109"/>
      <c r="AWY45" s="105"/>
      <c r="AWZ45" s="110"/>
      <c r="AXA45" s="106"/>
      <c r="AXB45" s="110"/>
      <c r="AXC45" s="105"/>
      <c r="AXD45" s="105"/>
      <c r="AXO45" s="97"/>
      <c r="AXU45" s="100"/>
      <c r="AXY45" s="97"/>
      <c r="AYL45" s="97"/>
      <c r="AZQ45" s="108"/>
      <c r="AZR45" s="109"/>
      <c r="AZS45" s="105"/>
      <c r="AZT45" s="110"/>
      <c r="AZU45" s="106"/>
      <c r="AZV45" s="110"/>
      <c r="AZW45" s="105"/>
      <c r="AZX45" s="105"/>
      <c r="BAI45" s="97"/>
      <c r="BAO45" s="100"/>
      <c r="BAS45" s="97"/>
      <c r="BBF45" s="97"/>
      <c r="BCK45" s="108"/>
      <c r="BCL45" s="109"/>
      <c r="BCM45" s="105"/>
      <c r="BCN45" s="110"/>
      <c r="BCO45" s="106"/>
      <c r="BCP45" s="110"/>
      <c r="BCQ45" s="105"/>
      <c r="BCR45" s="105"/>
      <c r="BDC45" s="97"/>
      <c r="BDI45" s="100"/>
      <c r="BDM45" s="97"/>
      <c r="BDZ45" s="97"/>
      <c r="BFE45" s="108"/>
      <c r="BFF45" s="109"/>
      <c r="BFG45" s="105"/>
      <c r="BFH45" s="110"/>
      <c r="BFI45" s="106"/>
      <c r="BFJ45" s="110"/>
      <c r="BFK45" s="105"/>
      <c r="BFL45" s="105"/>
      <c r="BFW45" s="97"/>
      <c r="BGC45" s="100"/>
      <c r="BGG45" s="97"/>
      <c r="BGT45" s="97"/>
      <c r="BHY45" s="108"/>
      <c r="BHZ45" s="109"/>
      <c r="BIA45" s="105"/>
      <c r="BIB45" s="110"/>
      <c r="BIC45" s="106"/>
      <c r="BID45" s="110"/>
      <c r="BIE45" s="105"/>
      <c r="BIF45" s="105"/>
      <c r="BIQ45" s="97"/>
      <c r="BIW45" s="100"/>
      <c r="BJA45" s="97"/>
      <c r="BJN45" s="97"/>
      <c r="BKS45" s="108"/>
      <c r="BKT45" s="109"/>
      <c r="BKU45" s="105"/>
      <c r="BKV45" s="110"/>
      <c r="BKW45" s="106"/>
      <c r="BKX45" s="110"/>
      <c r="BKY45" s="105"/>
      <c r="BKZ45" s="105"/>
      <c r="BLK45" s="97"/>
      <c r="BLQ45" s="100"/>
      <c r="BLU45" s="97"/>
      <c r="BMH45" s="97"/>
      <c r="BNM45" s="108"/>
      <c r="BNN45" s="109"/>
      <c r="BNO45" s="105"/>
      <c r="BNP45" s="110"/>
      <c r="BNQ45" s="106"/>
      <c r="BNR45" s="110"/>
      <c r="BNS45" s="105"/>
      <c r="BNT45" s="105"/>
      <c r="BOE45" s="97"/>
      <c r="BOK45" s="100"/>
      <c r="BOO45" s="97"/>
      <c r="BPB45" s="97"/>
      <c r="BQG45" s="108"/>
      <c r="BQH45" s="109"/>
      <c r="BQI45" s="105"/>
      <c r="BQJ45" s="110"/>
      <c r="BQK45" s="106"/>
      <c r="BQL45" s="110"/>
      <c r="BQM45" s="105"/>
      <c r="BQN45" s="105"/>
      <c r="BQY45" s="97"/>
      <c r="BRE45" s="100"/>
      <c r="BRI45" s="97"/>
      <c r="BRV45" s="97"/>
      <c r="BTA45" s="108"/>
      <c r="BTB45" s="109"/>
      <c r="BTC45" s="105"/>
      <c r="BTD45" s="110"/>
      <c r="BTE45" s="106"/>
      <c r="BTF45" s="110"/>
      <c r="BTG45" s="105"/>
      <c r="BTH45" s="105"/>
      <c r="BTS45" s="97"/>
      <c r="BTY45" s="100"/>
      <c r="BUC45" s="97"/>
      <c r="BUP45" s="97"/>
      <c r="BVU45" s="108"/>
      <c r="BVV45" s="109"/>
      <c r="BVW45" s="105"/>
      <c r="BVX45" s="110"/>
      <c r="BVY45" s="106"/>
      <c r="BVZ45" s="110"/>
      <c r="BWA45" s="105"/>
      <c r="BWB45" s="105"/>
      <c r="BWM45" s="97"/>
      <c r="BWS45" s="100"/>
      <c r="BWW45" s="97"/>
      <c r="BXJ45" s="97"/>
      <c r="BYO45" s="108"/>
      <c r="BYP45" s="109"/>
      <c r="BYQ45" s="105"/>
      <c r="BYR45" s="110"/>
      <c r="BYS45" s="106"/>
      <c r="BYT45" s="110"/>
      <c r="BYU45" s="105"/>
      <c r="BYV45" s="105"/>
      <c r="BZG45" s="97"/>
      <c r="BZM45" s="100"/>
      <c r="BZQ45" s="97"/>
      <c r="CAD45" s="97"/>
      <c r="CBI45" s="108"/>
      <c r="CBJ45" s="109"/>
      <c r="CBK45" s="105"/>
      <c r="CBL45" s="110"/>
      <c r="CBM45" s="106"/>
      <c r="CBN45" s="110"/>
      <c r="CBO45" s="105"/>
      <c r="CBP45" s="105"/>
      <c r="CCA45" s="97"/>
      <c r="CCG45" s="100"/>
      <c r="CCK45" s="97"/>
      <c r="CCX45" s="97"/>
      <c r="CEC45" s="108"/>
      <c r="CED45" s="109"/>
      <c r="CEE45" s="105"/>
      <c r="CEF45" s="110"/>
      <c r="CEG45" s="106"/>
      <c r="CEH45" s="110"/>
      <c r="CEI45" s="105"/>
      <c r="CEJ45" s="105"/>
      <c r="CEU45" s="97"/>
      <c r="CFA45" s="100"/>
      <c r="CFE45" s="97"/>
      <c r="CFR45" s="97"/>
      <c r="CGW45" s="108"/>
      <c r="CGX45" s="109"/>
      <c r="CGY45" s="105"/>
      <c r="CGZ45" s="110"/>
      <c r="CHA45" s="106"/>
      <c r="CHB45" s="110"/>
      <c r="CHC45" s="105"/>
      <c r="CHD45" s="105"/>
      <c r="CHO45" s="97"/>
      <c r="CHU45" s="100"/>
      <c r="CHY45" s="97"/>
      <c r="CIL45" s="97"/>
      <c r="CJQ45" s="108"/>
      <c r="CJR45" s="109"/>
      <c r="CJS45" s="105"/>
      <c r="CJT45" s="110"/>
      <c r="CJU45" s="106"/>
      <c r="CJV45" s="110"/>
      <c r="CJW45" s="105"/>
      <c r="CJX45" s="105"/>
      <c r="CKI45" s="97"/>
      <c r="CKO45" s="100"/>
      <c r="CKS45" s="97"/>
      <c r="CLF45" s="97"/>
      <c r="CMK45" s="108"/>
      <c r="CML45" s="109"/>
      <c r="CMM45" s="105"/>
      <c r="CMN45" s="110"/>
      <c r="CMO45" s="106"/>
      <c r="CMP45" s="110"/>
      <c r="CMQ45" s="105"/>
      <c r="CMR45" s="105"/>
      <c r="CNC45" s="97"/>
      <c r="CNI45" s="100"/>
      <c r="CNM45" s="97"/>
      <c r="CNZ45" s="97"/>
      <c r="CPE45" s="108"/>
      <c r="CPF45" s="109"/>
      <c r="CPG45" s="105"/>
      <c r="CPH45" s="110"/>
      <c r="CPI45" s="106"/>
      <c r="CPJ45" s="110"/>
      <c r="CPK45" s="105"/>
      <c r="CPL45" s="105"/>
      <c r="CPW45" s="97"/>
      <c r="CQC45" s="100"/>
      <c r="CQG45" s="97"/>
      <c r="CQT45" s="97"/>
      <c r="CRY45" s="108"/>
      <c r="CRZ45" s="109"/>
      <c r="CSA45" s="105"/>
      <c r="CSB45" s="110"/>
      <c r="CSC45" s="106"/>
      <c r="CSD45" s="110"/>
      <c r="CSE45" s="105"/>
      <c r="CSF45" s="105"/>
      <c r="CSQ45" s="97"/>
      <c r="CSW45" s="100"/>
      <c r="CTA45" s="97"/>
      <c r="CTN45" s="97"/>
      <c r="CUS45" s="108"/>
      <c r="CUT45" s="109"/>
      <c r="CUU45" s="105"/>
      <c r="CUV45" s="110"/>
      <c r="CUW45" s="106"/>
      <c r="CUX45" s="110"/>
      <c r="CUY45" s="105"/>
      <c r="CUZ45" s="105"/>
      <c r="CVK45" s="97"/>
      <c r="CVQ45" s="100"/>
      <c r="CVU45" s="97"/>
      <c r="CWH45" s="97"/>
      <c r="CXM45" s="108"/>
      <c r="CXN45" s="109"/>
      <c r="CXO45" s="105"/>
      <c r="CXP45" s="110"/>
      <c r="CXQ45" s="106"/>
      <c r="CXR45" s="110"/>
      <c r="CXS45" s="105"/>
      <c r="CXT45" s="105"/>
      <c r="CYE45" s="97"/>
      <c r="CYK45" s="100"/>
      <c r="CYO45" s="97"/>
      <c r="CZB45" s="97"/>
      <c r="DAG45" s="108"/>
      <c r="DAH45" s="109"/>
      <c r="DAI45" s="105"/>
      <c r="DAJ45" s="110"/>
      <c r="DAK45" s="106"/>
      <c r="DAL45" s="110"/>
      <c r="DAM45" s="105"/>
      <c r="DAN45" s="105"/>
      <c r="DAY45" s="97"/>
      <c r="DBE45" s="100"/>
      <c r="DBI45" s="97"/>
      <c r="DBV45" s="97"/>
      <c r="DDA45" s="108"/>
      <c r="DDB45" s="109"/>
      <c r="DDC45" s="105"/>
      <c r="DDD45" s="110"/>
      <c r="DDE45" s="106"/>
      <c r="DDF45" s="110"/>
      <c r="DDG45" s="105"/>
      <c r="DDH45" s="105"/>
      <c r="DDS45" s="97"/>
      <c r="DDY45" s="100"/>
      <c r="DEC45" s="97"/>
      <c r="DEP45" s="97"/>
      <c r="DFU45" s="108"/>
      <c r="DFV45" s="109"/>
      <c r="DFW45" s="105"/>
      <c r="DFX45" s="110"/>
      <c r="DFY45" s="106"/>
      <c r="DFZ45" s="110"/>
      <c r="DGA45" s="105"/>
      <c r="DGB45" s="105"/>
      <c r="DGM45" s="97"/>
      <c r="DGS45" s="100"/>
      <c r="DGW45" s="97"/>
      <c r="DHJ45" s="97"/>
      <c r="DIO45" s="108"/>
      <c r="DIP45" s="109"/>
      <c r="DIQ45" s="105"/>
      <c r="DIR45" s="110"/>
      <c r="DIS45" s="106"/>
      <c r="DIT45" s="110"/>
      <c r="DIU45" s="105"/>
      <c r="DIV45" s="105"/>
      <c r="DJG45" s="97"/>
      <c r="DJM45" s="100"/>
      <c r="DJQ45" s="97"/>
      <c r="DKD45" s="97"/>
      <c r="DLI45" s="108"/>
      <c r="DLJ45" s="109"/>
      <c r="DLK45" s="105"/>
      <c r="DLL45" s="110"/>
      <c r="DLM45" s="106"/>
      <c r="DLN45" s="110"/>
      <c r="DLO45" s="105"/>
      <c r="DLP45" s="105"/>
      <c r="DMA45" s="97"/>
      <c r="DMG45" s="100"/>
      <c r="DMK45" s="97"/>
      <c r="DMX45" s="97"/>
      <c r="DOC45" s="108"/>
      <c r="DOD45" s="109"/>
      <c r="DOE45" s="105"/>
      <c r="DOF45" s="110"/>
      <c r="DOG45" s="106"/>
      <c r="DOH45" s="110"/>
      <c r="DOI45" s="105"/>
      <c r="DOJ45" s="105"/>
      <c r="DOU45" s="97"/>
      <c r="DPA45" s="100"/>
      <c r="DPE45" s="97"/>
      <c r="DPR45" s="97"/>
      <c r="DQW45" s="108"/>
      <c r="DQX45" s="109"/>
      <c r="DQY45" s="105"/>
      <c r="DQZ45" s="110"/>
      <c r="DRA45" s="106"/>
      <c r="DRB45" s="110"/>
      <c r="DRC45" s="105"/>
      <c r="DRD45" s="105"/>
      <c r="DRO45" s="97"/>
      <c r="DRU45" s="100"/>
      <c r="DRY45" s="97"/>
      <c r="DSL45" s="97"/>
      <c r="DTQ45" s="108"/>
      <c r="DTR45" s="109"/>
      <c r="DTS45" s="105"/>
      <c r="DTT45" s="110"/>
      <c r="DTU45" s="106"/>
      <c r="DTV45" s="110"/>
      <c r="DTW45" s="105"/>
      <c r="DTX45" s="105"/>
      <c r="DUI45" s="97"/>
      <c r="DUO45" s="100"/>
      <c r="DUS45" s="97"/>
      <c r="DVF45" s="97"/>
      <c r="DWK45" s="108"/>
      <c r="DWL45" s="109"/>
      <c r="DWM45" s="105"/>
      <c r="DWN45" s="110"/>
      <c r="DWO45" s="106"/>
      <c r="DWP45" s="110"/>
      <c r="DWQ45" s="105"/>
      <c r="DWR45" s="105"/>
      <c r="DXC45" s="97"/>
      <c r="DXI45" s="100"/>
      <c r="DXM45" s="97"/>
      <c r="DXZ45" s="97"/>
      <c r="DZE45" s="108"/>
      <c r="DZF45" s="109"/>
      <c r="DZG45" s="105"/>
      <c r="DZH45" s="110"/>
      <c r="DZI45" s="106"/>
      <c r="DZJ45" s="110"/>
      <c r="DZK45" s="105"/>
      <c r="DZL45" s="105"/>
      <c r="DZW45" s="97"/>
      <c r="EAC45" s="100"/>
      <c r="EAG45" s="97"/>
      <c r="EAT45" s="97"/>
      <c r="EBY45" s="108"/>
      <c r="EBZ45" s="109"/>
      <c r="ECA45" s="105"/>
      <c r="ECB45" s="110"/>
      <c r="ECC45" s="106"/>
      <c r="ECD45" s="110"/>
      <c r="ECE45" s="105"/>
      <c r="ECF45" s="105"/>
      <c r="ECQ45" s="97"/>
      <c r="ECW45" s="100"/>
      <c r="EDA45" s="97"/>
      <c r="EDN45" s="97"/>
      <c r="EES45" s="108"/>
      <c r="EET45" s="109"/>
      <c r="EEU45" s="105"/>
      <c r="EEV45" s="110"/>
      <c r="EEW45" s="106"/>
      <c r="EEX45" s="110"/>
      <c r="EEY45" s="105"/>
      <c r="EEZ45" s="105"/>
      <c r="EFK45" s="97"/>
      <c r="EFQ45" s="100"/>
      <c r="EFU45" s="97"/>
      <c r="EGH45" s="97"/>
      <c r="EHM45" s="108"/>
      <c r="EHN45" s="109"/>
      <c r="EHO45" s="105"/>
      <c r="EHP45" s="110"/>
      <c r="EHQ45" s="106"/>
      <c r="EHR45" s="110"/>
      <c r="EHS45" s="105"/>
      <c r="EHT45" s="105"/>
      <c r="EIE45" s="97"/>
      <c r="EIK45" s="100"/>
      <c r="EIO45" s="97"/>
      <c r="EJB45" s="97"/>
      <c r="EKG45" s="108"/>
      <c r="EKH45" s="109"/>
      <c r="EKI45" s="105"/>
      <c r="EKJ45" s="110"/>
      <c r="EKK45" s="106"/>
      <c r="EKL45" s="110"/>
      <c r="EKM45" s="105"/>
      <c r="EKN45" s="105"/>
      <c r="EKY45" s="97"/>
      <c r="ELE45" s="100"/>
      <c r="ELI45" s="97"/>
      <c r="ELV45" s="97"/>
      <c r="ENA45" s="108"/>
      <c r="ENB45" s="109"/>
      <c r="ENC45" s="105"/>
      <c r="END45" s="110"/>
      <c r="ENE45" s="106"/>
      <c r="ENF45" s="110"/>
      <c r="ENG45" s="105"/>
      <c r="ENH45" s="105"/>
      <c r="ENS45" s="97"/>
      <c r="ENY45" s="100"/>
      <c r="EOC45" s="97"/>
      <c r="EOP45" s="97"/>
      <c r="EPU45" s="108"/>
      <c r="EPV45" s="109"/>
      <c r="EPW45" s="105"/>
      <c r="EPX45" s="110"/>
      <c r="EPY45" s="106"/>
      <c r="EPZ45" s="110"/>
      <c r="EQA45" s="105"/>
      <c r="EQB45" s="105"/>
      <c r="EQM45" s="97"/>
      <c r="EQS45" s="100"/>
      <c r="EQW45" s="97"/>
      <c r="ERJ45" s="97"/>
      <c r="ESO45" s="108"/>
      <c r="ESP45" s="109"/>
      <c r="ESQ45" s="105"/>
      <c r="ESR45" s="110"/>
      <c r="ESS45" s="106"/>
      <c r="EST45" s="110"/>
      <c r="ESU45" s="105"/>
      <c r="ESV45" s="105"/>
      <c r="ETG45" s="97"/>
      <c r="ETM45" s="100"/>
      <c r="ETQ45" s="97"/>
      <c r="EUD45" s="97"/>
      <c r="EVI45" s="108"/>
      <c r="EVJ45" s="109"/>
      <c r="EVK45" s="105"/>
      <c r="EVL45" s="110"/>
      <c r="EVM45" s="106"/>
      <c r="EVN45" s="110"/>
      <c r="EVO45" s="105"/>
      <c r="EVP45" s="105"/>
      <c r="EWA45" s="97"/>
      <c r="EWG45" s="100"/>
      <c r="EWK45" s="97"/>
      <c r="EWX45" s="97"/>
      <c r="EYC45" s="108"/>
      <c r="EYD45" s="109"/>
      <c r="EYE45" s="105"/>
      <c r="EYF45" s="110"/>
      <c r="EYG45" s="106"/>
      <c r="EYH45" s="110"/>
      <c r="EYI45" s="105"/>
      <c r="EYJ45" s="105"/>
      <c r="EYU45" s="97"/>
      <c r="EZA45" s="100"/>
      <c r="EZE45" s="97"/>
      <c r="EZR45" s="97"/>
      <c r="FAW45" s="108"/>
      <c r="FAX45" s="109"/>
      <c r="FAY45" s="105"/>
      <c r="FAZ45" s="110"/>
      <c r="FBA45" s="106"/>
      <c r="FBB45" s="110"/>
      <c r="FBC45" s="105"/>
      <c r="FBD45" s="105"/>
      <c r="FBO45" s="97"/>
      <c r="FBU45" s="100"/>
      <c r="FBY45" s="97"/>
      <c r="FCL45" s="97"/>
      <c r="FDQ45" s="108"/>
      <c r="FDR45" s="109"/>
      <c r="FDS45" s="105"/>
      <c r="FDT45" s="110"/>
      <c r="FDU45" s="106"/>
      <c r="FDV45" s="110"/>
      <c r="FDW45" s="105"/>
      <c r="FDX45" s="105"/>
      <c r="FEI45" s="97"/>
      <c r="FEO45" s="100"/>
      <c r="FES45" s="97"/>
      <c r="FFF45" s="97"/>
      <c r="FGK45" s="108"/>
      <c r="FGL45" s="109"/>
      <c r="FGM45" s="105"/>
      <c r="FGN45" s="110"/>
      <c r="FGO45" s="106"/>
      <c r="FGP45" s="110"/>
      <c r="FGQ45" s="105"/>
      <c r="FGR45" s="105"/>
      <c r="FHC45" s="97"/>
      <c r="FHI45" s="100"/>
      <c r="FHM45" s="97"/>
      <c r="FHZ45" s="97"/>
      <c r="FJE45" s="108"/>
      <c r="FJF45" s="109"/>
      <c r="FJG45" s="105"/>
      <c r="FJH45" s="110"/>
      <c r="FJI45" s="106"/>
      <c r="FJJ45" s="110"/>
      <c r="FJK45" s="105"/>
      <c r="FJL45" s="105"/>
      <c r="FJW45" s="97"/>
      <c r="FKC45" s="100"/>
      <c r="FKG45" s="97"/>
      <c r="FKT45" s="97"/>
      <c r="FLY45" s="108"/>
      <c r="FLZ45" s="109"/>
      <c r="FMA45" s="105"/>
      <c r="FMB45" s="110"/>
      <c r="FMC45" s="106"/>
      <c r="FMD45" s="110"/>
      <c r="FME45" s="105"/>
      <c r="FMF45" s="105"/>
      <c r="FMQ45" s="97"/>
      <c r="FMW45" s="100"/>
      <c r="FNA45" s="97"/>
      <c r="FNN45" s="97"/>
      <c r="FOS45" s="108"/>
      <c r="FOT45" s="109"/>
      <c r="FOU45" s="105"/>
      <c r="FOV45" s="110"/>
      <c r="FOW45" s="106"/>
      <c r="FOX45" s="110"/>
      <c r="FOY45" s="105"/>
      <c r="FOZ45" s="105"/>
      <c r="FPK45" s="97"/>
      <c r="FPQ45" s="100"/>
      <c r="FPU45" s="97"/>
      <c r="FQH45" s="97"/>
      <c r="FRM45" s="108"/>
      <c r="FRN45" s="109"/>
      <c r="FRO45" s="105"/>
      <c r="FRP45" s="110"/>
      <c r="FRQ45" s="106"/>
      <c r="FRR45" s="110"/>
      <c r="FRS45" s="105"/>
      <c r="FRT45" s="105"/>
      <c r="FSE45" s="97"/>
      <c r="FSK45" s="100"/>
      <c r="FSO45" s="97"/>
      <c r="FTB45" s="97"/>
      <c r="FUG45" s="108"/>
      <c r="FUH45" s="109"/>
      <c r="FUI45" s="105"/>
      <c r="FUJ45" s="110"/>
      <c r="FUK45" s="106"/>
      <c r="FUL45" s="110"/>
      <c r="FUM45" s="105"/>
      <c r="FUN45" s="105"/>
      <c r="FUY45" s="97"/>
      <c r="FVE45" s="100"/>
      <c r="FVI45" s="97"/>
      <c r="FVV45" s="97"/>
      <c r="FXA45" s="108"/>
      <c r="FXB45" s="109"/>
      <c r="FXC45" s="105"/>
      <c r="FXD45" s="110"/>
      <c r="FXE45" s="106"/>
      <c r="FXF45" s="110"/>
      <c r="FXG45" s="105"/>
      <c r="FXH45" s="105"/>
      <c r="FXS45" s="97"/>
      <c r="FXY45" s="100"/>
      <c r="FYC45" s="97"/>
      <c r="FYP45" s="97"/>
      <c r="FZU45" s="108"/>
      <c r="FZV45" s="109"/>
      <c r="FZW45" s="105"/>
      <c r="FZX45" s="110"/>
      <c r="FZY45" s="106"/>
      <c r="FZZ45" s="110"/>
      <c r="GAA45" s="105"/>
      <c r="GAB45" s="105"/>
      <c r="GAM45" s="97"/>
      <c r="GAS45" s="100"/>
      <c r="GAW45" s="97"/>
      <c r="GBJ45" s="97"/>
      <c r="GCO45" s="108"/>
      <c r="GCP45" s="109"/>
      <c r="GCQ45" s="105"/>
      <c r="GCR45" s="110"/>
      <c r="GCS45" s="106"/>
      <c r="GCT45" s="110"/>
      <c r="GCU45" s="105"/>
      <c r="GCV45" s="105"/>
      <c r="GDG45" s="97"/>
      <c r="GDM45" s="100"/>
      <c r="GDQ45" s="97"/>
      <c r="GED45" s="97"/>
      <c r="GFI45" s="108"/>
      <c r="GFJ45" s="109"/>
      <c r="GFK45" s="105"/>
      <c r="GFL45" s="110"/>
      <c r="GFM45" s="106"/>
      <c r="GFN45" s="110"/>
      <c r="GFO45" s="105"/>
      <c r="GFP45" s="105"/>
      <c r="GGA45" s="97"/>
      <c r="GGG45" s="100"/>
      <c r="GGK45" s="97"/>
      <c r="GGX45" s="97"/>
      <c r="GIC45" s="108"/>
      <c r="GID45" s="109"/>
      <c r="GIE45" s="105"/>
      <c r="GIF45" s="110"/>
      <c r="GIG45" s="106"/>
      <c r="GIH45" s="110"/>
      <c r="GII45" s="105"/>
      <c r="GIJ45" s="105"/>
      <c r="GIU45" s="97"/>
      <c r="GJA45" s="100"/>
      <c r="GJE45" s="97"/>
      <c r="GJR45" s="97"/>
      <c r="GKW45" s="108"/>
      <c r="GKX45" s="109"/>
      <c r="GKY45" s="105"/>
      <c r="GKZ45" s="110"/>
      <c r="GLA45" s="106"/>
      <c r="GLB45" s="110"/>
      <c r="GLC45" s="105"/>
      <c r="GLD45" s="105"/>
      <c r="GLO45" s="97"/>
      <c r="GLU45" s="100"/>
      <c r="GLY45" s="97"/>
      <c r="GML45" s="97"/>
      <c r="GNQ45" s="108"/>
      <c r="GNR45" s="109"/>
      <c r="GNS45" s="105"/>
      <c r="GNT45" s="110"/>
      <c r="GNU45" s="106"/>
      <c r="GNV45" s="110"/>
      <c r="GNW45" s="105"/>
      <c r="GNX45" s="105"/>
      <c r="GOI45" s="97"/>
      <c r="GOO45" s="100"/>
      <c r="GOS45" s="97"/>
      <c r="GPF45" s="97"/>
      <c r="GQK45" s="108"/>
      <c r="GQL45" s="109"/>
      <c r="GQM45" s="105"/>
      <c r="GQN45" s="110"/>
      <c r="GQO45" s="106"/>
      <c r="GQP45" s="110"/>
      <c r="GQQ45" s="105"/>
      <c r="GQR45" s="105"/>
      <c r="GRC45" s="97"/>
      <c r="GRI45" s="100"/>
      <c r="GRM45" s="97"/>
      <c r="GRZ45" s="97"/>
      <c r="GTE45" s="108"/>
      <c r="GTF45" s="109"/>
      <c r="GTG45" s="105"/>
      <c r="GTH45" s="110"/>
      <c r="GTI45" s="106"/>
      <c r="GTJ45" s="110"/>
      <c r="GTK45" s="105"/>
      <c r="GTL45" s="105"/>
      <c r="GTW45" s="97"/>
      <c r="GUC45" s="100"/>
      <c r="GUG45" s="97"/>
      <c r="GUT45" s="97"/>
      <c r="GVY45" s="108"/>
      <c r="GVZ45" s="109"/>
      <c r="GWA45" s="105"/>
      <c r="GWB45" s="110"/>
      <c r="GWC45" s="106"/>
      <c r="GWD45" s="110"/>
      <c r="GWE45" s="105"/>
      <c r="GWF45" s="105"/>
      <c r="GWQ45" s="97"/>
      <c r="GWW45" s="100"/>
      <c r="GXA45" s="97"/>
      <c r="GXN45" s="97"/>
      <c r="GYS45" s="108"/>
      <c r="GYT45" s="109"/>
      <c r="GYU45" s="105"/>
      <c r="GYV45" s="110"/>
      <c r="GYW45" s="106"/>
      <c r="GYX45" s="110"/>
      <c r="GYY45" s="105"/>
      <c r="GYZ45" s="105"/>
      <c r="GZK45" s="97"/>
      <c r="GZQ45" s="100"/>
      <c r="GZU45" s="97"/>
      <c r="HAH45" s="97"/>
      <c r="HBM45" s="108"/>
      <c r="HBN45" s="109"/>
      <c r="HBO45" s="105"/>
      <c r="HBP45" s="110"/>
      <c r="HBQ45" s="106"/>
      <c r="HBR45" s="110"/>
      <c r="HBS45" s="105"/>
      <c r="HBT45" s="105"/>
      <c r="HCE45" s="97"/>
      <c r="HCK45" s="100"/>
      <c r="HCO45" s="97"/>
      <c r="HDB45" s="97"/>
      <c r="HEG45" s="108"/>
      <c r="HEH45" s="109"/>
      <c r="HEI45" s="105"/>
      <c r="HEJ45" s="110"/>
      <c r="HEK45" s="106"/>
      <c r="HEL45" s="110"/>
      <c r="HEM45" s="105"/>
      <c r="HEN45" s="105"/>
      <c r="HEY45" s="97"/>
      <c r="HFE45" s="100"/>
      <c r="HFI45" s="97"/>
      <c r="HFV45" s="97"/>
      <c r="HHA45" s="108"/>
      <c r="HHB45" s="109"/>
      <c r="HHC45" s="105"/>
      <c r="HHD45" s="110"/>
      <c r="HHE45" s="106"/>
      <c r="HHF45" s="110"/>
      <c r="HHG45" s="105"/>
      <c r="HHH45" s="105"/>
      <c r="HHS45" s="97"/>
      <c r="HHY45" s="100"/>
      <c r="HIC45" s="97"/>
      <c r="HIP45" s="97"/>
      <c r="HJU45" s="108"/>
      <c r="HJV45" s="109"/>
      <c r="HJW45" s="105"/>
      <c r="HJX45" s="110"/>
      <c r="HJY45" s="106"/>
      <c r="HJZ45" s="110"/>
      <c r="HKA45" s="105"/>
      <c r="HKB45" s="105"/>
      <c r="HKM45" s="97"/>
      <c r="HKS45" s="100"/>
      <c r="HKW45" s="97"/>
      <c r="HLJ45" s="97"/>
      <c r="HMO45" s="108"/>
      <c r="HMP45" s="109"/>
      <c r="HMQ45" s="105"/>
      <c r="HMR45" s="110"/>
      <c r="HMS45" s="106"/>
      <c r="HMT45" s="110"/>
      <c r="HMU45" s="105"/>
      <c r="HMV45" s="105"/>
      <c r="HNG45" s="97"/>
      <c r="HNM45" s="100"/>
      <c r="HNQ45" s="97"/>
      <c r="HOD45" s="97"/>
      <c r="HPI45" s="108"/>
      <c r="HPJ45" s="109"/>
      <c r="HPK45" s="105"/>
      <c r="HPL45" s="110"/>
      <c r="HPM45" s="106"/>
      <c r="HPN45" s="110"/>
      <c r="HPO45" s="105"/>
      <c r="HPP45" s="105"/>
      <c r="HQA45" s="97"/>
      <c r="HQG45" s="100"/>
      <c r="HQK45" s="97"/>
      <c r="HQX45" s="97"/>
      <c r="HSC45" s="108"/>
      <c r="HSD45" s="109"/>
      <c r="HSE45" s="105"/>
      <c r="HSF45" s="110"/>
      <c r="HSG45" s="106"/>
      <c r="HSH45" s="110"/>
      <c r="HSI45" s="105"/>
      <c r="HSJ45" s="105"/>
      <c r="HSU45" s="97"/>
      <c r="HTA45" s="100"/>
      <c r="HTE45" s="97"/>
      <c r="HTR45" s="97"/>
      <c r="HUW45" s="108"/>
      <c r="HUX45" s="109"/>
      <c r="HUY45" s="105"/>
      <c r="HUZ45" s="110"/>
      <c r="HVA45" s="106"/>
      <c r="HVB45" s="110"/>
      <c r="HVC45" s="105"/>
      <c r="HVD45" s="105"/>
      <c r="HVO45" s="97"/>
      <c r="HVU45" s="100"/>
      <c r="HVY45" s="97"/>
      <c r="HWL45" s="97"/>
      <c r="HXQ45" s="108"/>
      <c r="HXR45" s="109"/>
      <c r="HXS45" s="105"/>
      <c r="HXT45" s="110"/>
      <c r="HXU45" s="106"/>
      <c r="HXV45" s="110"/>
      <c r="HXW45" s="105"/>
      <c r="HXX45" s="105"/>
      <c r="HYI45" s="97"/>
      <c r="HYO45" s="100"/>
      <c r="HYS45" s="97"/>
      <c r="HZF45" s="97"/>
      <c r="IAK45" s="108"/>
      <c r="IAL45" s="109"/>
      <c r="IAM45" s="105"/>
      <c r="IAN45" s="110"/>
      <c r="IAO45" s="106"/>
      <c r="IAP45" s="110"/>
      <c r="IAQ45" s="105"/>
      <c r="IAR45" s="105"/>
      <c r="IBC45" s="97"/>
      <c r="IBI45" s="100"/>
      <c r="IBM45" s="97"/>
      <c r="IBZ45" s="97"/>
      <c r="IDE45" s="108"/>
      <c r="IDF45" s="109"/>
      <c r="IDG45" s="105"/>
      <c r="IDH45" s="110"/>
      <c r="IDI45" s="106"/>
      <c r="IDJ45" s="110"/>
      <c r="IDK45" s="105"/>
      <c r="IDL45" s="105"/>
      <c r="IDW45" s="97"/>
      <c r="IEC45" s="100"/>
      <c r="IEG45" s="97"/>
      <c r="IET45" s="97"/>
      <c r="IFY45" s="108"/>
      <c r="IFZ45" s="109"/>
      <c r="IGA45" s="105"/>
      <c r="IGB45" s="110"/>
      <c r="IGC45" s="106"/>
      <c r="IGD45" s="110"/>
      <c r="IGE45" s="105"/>
      <c r="IGF45" s="105"/>
      <c r="IGQ45" s="97"/>
      <c r="IGW45" s="100"/>
      <c r="IHA45" s="97"/>
      <c r="IHN45" s="97"/>
      <c r="IIS45" s="108"/>
      <c r="IIT45" s="109"/>
      <c r="IIU45" s="105"/>
      <c r="IIV45" s="110"/>
      <c r="IIW45" s="106"/>
      <c r="IIX45" s="110"/>
      <c r="IIY45" s="105"/>
      <c r="IIZ45" s="105"/>
      <c r="IJK45" s="97"/>
      <c r="IJQ45" s="100"/>
      <c r="IJU45" s="97"/>
      <c r="IKH45" s="97"/>
      <c r="ILM45" s="108"/>
      <c r="ILN45" s="109"/>
      <c r="ILO45" s="105"/>
      <c r="ILP45" s="110"/>
      <c r="ILQ45" s="106"/>
      <c r="ILR45" s="110"/>
      <c r="ILS45" s="105"/>
      <c r="ILT45" s="105"/>
      <c r="IME45" s="97"/>
      <c r="IMK45" s="100"/>
      <c r="IMO45" s="97"/>
      <c r="INB45" s="97"/>
      <c r="IOG45" s="108"/>
      <c r="IOH45" s="109"/>
      <c r="IOI45" s="105"/>
      <c r="IOJ45" s="110"/>
      <c r="IOK45" s="106"/>
      <c r="IOL45" s="110"/>
      <c r="IOM45" s="105"/>
      <c r="ION45" s="105"/>
      <c r="IOY45" s="97"/>
      <c r="IPE45" s="100"/>
      <c r="IPI45" s="97"/>
      <c r="IPV45" s="97"/>
      <c r="IRA45" s="108"/>
      <c r="IRB45" s="109"/>
      <c r="IRC45" s="105"/>
      <c r="IRD45" s="110"/>
      <c r="IRE45" s="106"/>
      <c r="IRF45" s="110"/>
      <c r="IRG45" s="105"/>
      <c r="IRH45" s="105"/>
      <c r="IRS45" s="97"/>
      <c r="IRY45" s="100"/>
      <c r="ISC45" s="97"/>
      <c r="ISP45" s="97"/>
      <c r="ITU45" s="108"/>
      <c r="ITV45" s="109"/>
      <c r="ITW45" s="105"/>
      <c r="ITX45" s="110"/>
      <c r="ITY45" s="106"/>
      <c r="ITZ45" s="110"/>
      <c r="IUA45" s="105"/>
      <c r="IUB45" s="105"/>
      <c r="IUM45" s="97"/>
      <c r="IUS45" s="100"/>
      <c r="IUW45" s="97"/>
      <c r="IVJ45" s="97"/>
      <c r="IWO45" s="108"/>
      <c r="IWP45" s="109"/>
      <c r="IWQ45" s="105"/>
      <c r="IWR45" s="110"/>
      <c r="IWS45" s="106"/>
      <c r="IWT45" s="110"/>
      <c r="IWU45" s="105"/>
      <c r="IWV45" s="105"/>
      <c r="IXG45" s="97"/>
      <c r="IXM45" s="100"/>
      <c r="IXQ45" s="97"/>
      <c r="IYD45" s="97"/>
      <c r="IZI45" s="108"/>
      <c r="IZJ45" s="109"/>
      <c r="IZK45" s="105"/>
      <c r="IZL45" s="110"/>
      <c r="IZM45" s="106"/>
      <c r="IZN45" s="110"/>
      <c r="IZO45" s="105"/>
      <c r="IZP45" s="105"/>
      <c r="JAA45" s="97"/>
      <c r="JAG45" s="100"/>
      <c r="JAK45" s="97"/>
      <c r="JAX45" s="97"/>
      <c r="JCC45" s="108"/>
      <c r="JCD45" s="109"/>
      <c r="JCE45" s="105"/>
      <c r="JCF45" s="110"/>
      <c r="JCG45" s="106"/>
      <c r="JCH45" s="110"/>
      <c r="JCI45" s="105"/>
      <c r="JCJ45" s="105"/>
      <c r="JCU45" s="97"/>
      <c r="JDA45" s="100"/>
      <c r="JDE45" s="97"/>
      <c r="JDR45" s="97"/>
      <c r="JEW45" s="108"/>
      <c r="JEX45" s="109"/>
      <c r="JEY45" s="105"/>
      <c r="JEZ45" s="110"/>
      <c r="JFA45" s="106"/>
      <c r="JFB45" s="110"/>
      <c r="JFC45" s="105"/>
      <c r="JFD45" s="105"/>
      <c r="JFO45" s="97"/>
      <c r="JFU45" s="100"/>
      <c r="JFY45" s="97"/>
      <c r="JGL45" s="97"/>
      <c r="JHQ45" s="108"/>
      <c r="JHR45" s="109"/>
      <c r="JHS45" s="105"/>
      <c r="JHT45" s="110"/>
      <c r="JHU45" s="106"/>
      <c r="JHV45" s="110"/>
      <c r="JHW45" s="105"/>
      <c r="JHX45" s="105"/>
      <c r="JII45" s="97"/>
      <c r="JIO45" s="100"/>
      <c r="JIS45" s="97"/>
      <c r="JJF45" s="97"/>
      <c r="JKK45" s="108"/>
      <c r="JKL45" s="109"/>
      <c r="JKM45" s="105"/>
      <c r="JKN45" s="110"/>
      <c r="JKO45" s="106"/>
      <c r="JKP45" s="110"/>
      <c r="JKQ45" s="105"/>
      <c r="JKR45" s="105"/>
      <c r="JLC45" s="97"/>
      <c r="JLI45" s="100"/>
      <c r="JLM45" s="97"/>
      <c r="JLZ45" s="97"/>
      <c r="JNE45" s="108"/>
      <c r="JNF45" s="109"/>
      <c r="JNG45" s="105"/>
      <c r="JNH45" s="110"/>
      <c r="JNI45" s="106"/>
      <c r="JNJ45" s="110"/>
      <c r="JNK45" s="105"/>
      <c r="JNL45" s="105"/>
      <c r="JNW45" s="97"/>
      <c r="JOC45" s="100"/>
      <c r="JOG45" s="97"/>
      <c r="JOT45" s="97"/>
      <c r="JPY45" s="108"/>
      <c r="JPZ45" s="109"/>
      <c r="JQA45" s="105"/>
      <c r="JQB45" s="110"/>
      <c r="JQC45" s="106"/>
      <c r="JQD45" s="110"/>
      <c r="JQE45" s="105"/>
      <c r="JQF45" s="105"/>
      <c r="JQQ45" s="97"/>
      <c r="JQW45" s="100"/>
      <c r="JRA45" s="97"/>
      <c r="JRN45" s="97"/>
      <c r="JSS45" s="108"/>
      <c r="JST45" s="109"/>
      <c r="JSU45" s="105"/>
      <c r="JSV45" s="110"/>
      <c r="JSW45" s="106"/>
      <c r="JSX45" s="110"/>
      <c r="JSY45" s="105"/>
      <c r="JSZ45" s="105"/>
      <c r="JTK45" s="97"/>
      <c r="JTQ45" s="100"/>
      <c r="JTU45" s="97"/>
      <c r="JUH45" s="97"/>
    </row>
    <row r="46" spans="1:1016 1027:2045 2058:3066 3097:4074 4105:5120 5131:6139 6145:7157 7170:7314" x14ac:dyDescent="0.2">
      <c r="A46" s="108"/>
      <c r="B46" s="109"/>
      <c r="C46" s="105"/>
      <c r="D46" s="110"/>
      <c r="E46" s="106"/>
      <c r="F46" s="110"/>
      <c r="G46" s="105"/>
      <c r="H46" s="105"/>
      <c r="S46" s="97"/>
      <c r="Y46" s="100"/>
      <c r="AC46" s="97"/>
      <c r="AP46" s="97"/>
      <c r="BU46" s="108"/>
      <c r="BV46" s="109"/>
      <c r="BW46" s="105"/>
      <c r="BX46" s="110"/>
      <c r="BY46" s="106"/>
      <c r="BZ46" s="110"/>
      <c r="CA46" s="105"/>
      <c r="CB46" s="105"/>
      <c r="CM46" s="97"/>
      <c r="CS46" s="100"/>
      <c r="CW46" s="97"/>
      <c r="DJ46" s="97"/>
      <c r="EO46" s="108"/>
      <c r="EP46" s="109"/>
      <c r="EQ46" s="105"/>
      <c r="ER46" s="110"/>
      <c r="ES46" s="106"/>
      <c r="ET46" s="110"/>
      <c r="EU46" s="105"/>
      <c r="EV46" s="105"/>
      <c r="FG46" s="97"/>
      <c r="FM46" s="100"/>
      <c r="FQ46" s="97"/>
      <c r="GD46" s="97"/>
      <c r="HI46" s="108"/>
      <c r="HJ46" s="109"/>
      <c r="HK46" s="105"/>
      <c r="HL46" s="110"/>
      <c r="HM46" s="106"/>
      <c r="HN46" s="110"/>
      <c r="HO46" s="105"/>
      <c r="HP46" s="105"/>
      <c r="IA46" s="97"/>
      <c r="IG46" s="100"/>
      <c r="IK46" s="97"/>
      <c r="IX46" s="97"/>
      <c r="KC46" s="108"/>
      <c r="KD46" s="109"/>
      <c r="KE46" s="105"/>
      <c r="KF46" s="110"/>
      <c r="KG46" s="106"/>
      <c r="KH46" s="110"/>
      <c r="KI46" s="105"/>
      <c r="KJ46" s="105"/>
      <c r="KU46" s="97"/>
      <c r="LA46" s="100"/>
      <c r="LE46" s="97"/>
      <c r="LR46" s="97"/>
      <c r="MW46" s="108"/>
      <c r="MX46" s="109"/>
      <c r="MY46" s="105"/>
      <c r="MZ46" s="110"/>
      <c r="NA46" s="106"/>
      <c r="NB46" s="110"/>
      <c r="NC46" s="105"/>
      <c r="ND46" s="105"/>
      <c r="NO46" s="97"/>
      <c r="NU46" s="100"/>
      <c r="NY46" s="97"/>
      <c r="OL46" s="97"/>
      <c r="PQ46" s="108"/>
      <c r="PR46" s="109"/>
      <c r="PS46" s="105"/>
      <c r="PT46" s="110"/>
      <c r="PU46" s="106"/>
      <c r="PV46" s="110"/>
      <c r="PW46" s="105"/>
      <c r="PX46" s="105"/>
      <c r="QI46" s="97"/>
      <c r="QO46" s="100"/>
      <c r="QS46" s="97"/>
      <c r="RF46" s="97"/>
      <c r="SK46" s="108"/>
      <c r="SL46" s="109"/>
      <c r="SM46" s="105"/>
      <c r="SN46" s="110"/>
      <c r="SO46" s="106"/>
      <c r="SP46" s="110"/>
      <c r="SQ46" s="105"/>
      <c r="SR46" s="105"/>
      <c r="TC46" s="97"/>
      <c r="TI46" s="100"/>
      <c r="TM46" s="97"/>
      <c r="TZ46" s="97"/>
      <c r="VE46" s="108"/>
      <c r="VF46" s="109"/>
      <c r="VG46" s="105"/>
      <c r="VH46" s="110"/>
      <c r="VI46" s="106"/>
      <c r="VJ46" s="110"/>
      <c r="VK46" s="105"/>
      <c r="VL46" s="105"/>
      <c r="VW46" s="97"/>
      <c r="WC46" s="100"/>
      <c r="WG46" s="97"/>
      <c r="WT46" s="97"/>
      <c r="XY46" s="108"/>
      <c r="XZ46" s="109"/>
      <c r="YA46" s="105"/>
      <c r="YB46" s="110"/>
      <c r="YC46" s="106"/>
      <c r="YD46" s="110"/>
      <c r="YE46" s="105"/>
      <c r="YF46" s="105"/>
      <c r="YQ46" s="97"/>
      <c r="YW46" s="100"/>
      <c r="ZA46" s="97"/>
      <c r="ZN46" s="97"/>
      <c r="AAS46" s="108"/>
      <c r="AAT46" s="109"/>
      <c r="AAU46" s="105"/>
      <c r="AAV46" s="110"/>
      <c r="AAW46" s="106"/>
      <c r="AAX46" s="110"/>
      <c r="AAY46" s="105"/>
      <c r="AAZ46" s="105"/>
      <c r="ABK46" s="97"/>
      <c r="ABQ46" s="100"/>
      <c r="ABU46" s="97"/>
      <c r="ACH46" s="97"/>
      <c r="ADM46" s="108"/>
      <c r="ADN46" s="109"/>
      <c r="ADO46" s="105"/>
      <c r="ADP46" s="110"/>
      <c r="ADQ46" s="106"/>
      <c r="ADR46" s="110"/>
      <c r="ADS46" s="105"/>
      <c r="ADT46" s="105"/>
      <c r="AEE46" s="97"/>
      <c r="AEK46" s="100"/>
      <c r="AEO46" s="97"/>
      <c r="AFB46" s="97"/>
      <c r="AGG46" s="108"/>
      <c r="AGH46" s="109"/>
      <c r="AGI46" s="105"/>
      <c r="AGJ46" s="110"/>
      <c r="AGK46" s="106"/>
      <c r="AGL46" s="110"/>
      <c r="AGM46" s="105"/>
      <c r="AGN46" s="105"/>
      <c r="AGY46" s="97"/>
      <c r="AHE46" s="100"/>
      <c r="AHI46" s="97"/>
      <c r="AHV46" s="97"/>
      <c r="AJA46" s="108"/>
      <c r="AJB46" s="109"/>
      <c r="AJC46" s="105"/>
      <c r="AJD46" s="110"/>
      <c r="AJE46" s="106"/>
      <c r="AJF46" s="110"/>
      <c r="AJG46" s="105"/>
      <c r="AJH46" s="105"/>
      <c r="AJS46" s="97"/>
      <c r="AJY46" s="100"/>
      <c r="AKC46" s="97"/>
      <c r="AKP46" s="97"/>
      <c r="ALU46" s="108"/>
      <c r="ALV46" s="109"/>
      <c r="ALW46" s="105"/>
      <c r="ALX46" s="110"/>
      <c r="ALY46" s="106"/>
      <c r="ALZ46" s="110"/>
      <c r="AMA46" s="105"/>
      <c r="AMB46" s="105"/>
      <c r="AMM46" s="97"/>
      <c r="AMS46" s="100"/>
      <c r="AMW46" s="97"/>
      <c r="ANJ46" s="97"/>
      <c r="AOO46" s="108"/>
      <c r="AOP46" s="109"/>
      <c r="AOQ46" s="105"/>
      <c r="AOR46" s="110"/>
      <c r="AOS46" s="106"/>
      <c r="AOT46" s="110"/>
      <c r="AOU46" s="105"/>
      <c r="AOV46" s="105"/>
      <c r="APG46" s="97"/>
      <c r="APM46" s="100"/>
      <c r="APQ46" s="97"/>
      <c r="AQD46" s="97"/>
      <c r="ARI46" s="108"/>
      <c r="ARJ46" s="109"/>
      <c r="ARK46" s="105"/>
      <c r="ARL46" s="110"/>
      <c r="ARM46" s="106"/>
      <c r="ARN46" s="110"/>
      <c r="ARO46" s="105"/>
      <c r="ARP46" s="105"/>
      <c r="ASA46" s="97"/>
      <c r="ASG46" s="100"/>
      <c r="ASK46" s="97"/>
      <c r="ASX46" s="97"/>
      <c r="AUC46" s="108"/>
      <c r="AUD46" s="109"/>
      <c r="AUE46" s="105"/>
      <c r="AUF46" s="110"/>
      <c r="AUG46" s="106"/>
      <c r="AUH46" s="110"/>
      <c r="AUI46" s="105"/>
      <c r="AUJ46" s="105"/>
      <c r="AUU46" s="97"/>
      <c r="AVA46" s="100"/>
      <c r="AVE46" s="97"/>
      <c r="AVR46" s="97"/>
      <c r="AWW46" s="108"/>
      <c r="AWX46" s="109"/>
      <c r="AWY46" s="105"/>
      <c r="AWZ46" s="110"/>
      <c r="AXA46" s="106"/>
      <c r="AXB46" s="110"/>
      <c r="AXC46" s="105"/>
      <c r="AXD46" s="105"/>
      <c r="AXO46" s="97"/>
      <c r="AXU46" s="100"/>
      <c r="AXY46" s="97"/>
      <c r="AYL46" s="97"/>
      <c r="AZQ46" s="108"/>
      <c r="AZR46" s="109"/>
      <c r="AZS46" s="105"/>
      <c r="AZT46" s="110"/>
      <c r="AZU46" s="106"/>
      <c r="AZV46" s="110"/>
      <c r="AZW46" s="105"/>
      <c r="AZX46" s="105"/>
      <c r="BAI46" s="97"/>
      <c r="BAO46" s="100"/>
      <c r="BAS46" s="97"/>
      <c r="BBF46" s="97"/>
      <c r="BCK46" s="108"/>
      <c r="BCL46" s="109"/>
      <c r="BCM46" s="105"/>
      <c r="BCN46" s="110"/>
      <c r="BCO46" s="106"/>
      <c r="BCP46" s="110"/>
      <c r="BCQ46" s="105"/>
      <c r="BCR46" s="105"/>
      <c r="BDC46" s="97"/>
      <c r="BDI46" s="100"/>
      <c r="BDM46" s="97"/>
      <c r="BDZ46" s="97"/>
      <c r="BFE46" s="108"/>
      <c r="BFF46" s="109"/>
      <c r="BFG46" s="105"/>
      <c r="BFH46" s="110"/>
      <c r="BFI46" s="106"/>
      <c r="BFJ46" s="110"/>
      <c r="BFK46" s="105"/>
      <c r="BFL46" s="105"/>
      <c r="BFW46" s="97"/>
      <c r="BGC46" s="100"/>
      <c r="BGG46" s="97"/>
      <c r="BGT46" s="97"/>
      <c r="BHY46" s="108"/>
      <c r="BHZ46" s="109"/>
      <c r="BIA46" s="105"/>
      <c r="BIB46" s="110"/>
      <c r="BIC46" s="106"/>
      <c r="BID46" s="110"/>
      <c r="BIE46" s="105"/>
      <c r="BIF46" s="105"/>
      <c r="BIQ46" s="97"/>
      <c r="BIW46" s="100"/>
      <c r="BJA46" s="97"/>
      <c r="BJN46" s="97"/>
      <c r="BKS46" s="108"/>
      <c r="BKT46" s="109"/>
      <c r="BKU46" s="105"/>
      <c r="BKV46" s="110"/>
      <c r="BKW46" s="106"/>
      <c r="BKX46" s="110"/>
      <c r="BKY46" s="105"/>
      <c r="BKZ46" s="105"/>
      <c r="BLK46" s="97"/>
      <c r="BLQ46" s="100"/>
      <c r="BLU46" s="97"/>
      <c r="BMH46" s="97"/>
      <c r="BNM46" s="108"/>
      <c r="BNN46" s="109"/>
      <c r="BNO46" s="105"/>
      <c r="BNP46" s="110"/>
      <c r="BNQ46" s="106"/>
      <c r="BNR46" s="110"/>
      <c r="BNS46" s="105"/>
      <c r="BNT46" s="105"/>
      <c r="BOE46" s="97"/>
      <c r="BOK46" s="100"/>
      <c r="BOO46" s="97"/>
      <c r="BPB46" s="97"/>
      <c r="BQG46" s="108"/>
      <c r="BQH46" s="109"/>
      <c r="BQI46" s="105"/>
      <c r="BQJ46" s="110"/>
      <c r="BQK46" s="106"/>
      <c r="BQL46" s="110"/>
      <c r="BQM46" s="105"/>
      <c r="BQN46" s="105"/>
      <c r="BQY46" s="97"/>
      <c r="BRE46" s="100"/>
      <c r="BRI46" s="97"/>
      <c r="BRV46" s="97"/>
      <c r="BTA46" s="108"/>
      <c r="BTB46" s="109"/>
      <c r="BTC46" s="105"/>
      <c r="BTD46" s="110"/>
      <c r="BTE46" s="106"/>
      <c r="BTF46" s="110"/>
      <c r="BTG46" s="105"/>
      <c r="BTH46" s="105"/>
      <c r="BTS46" s="97"/>
      <c r="BTY46" s="100"/>
      <c r="BUC46" s="97"/>
      <c r="BUP46" s="97"/>
      <c r="BVU46" s="108"/>
      <c r="BVV46" s="109"/>
      <c r="BVW46" s="105"/>
      <c r="BVX46" s="110"/>
      <c r="BVY46" s="106"/>
      <c r="BVZ46" s="110"/>
      <c r="BWA46" s="105"/>
      <c r="BWB46" s="105"/>
      <c r="BWM46" s="97"/>
      <c r="BWS46" s="100"/>
      <c r="BWW46" s="97"/>
      <c r="BXJ46" s="97"/>
      <c r="BYO46" s="108"/>
      <c r="BYP46" s="109"/>
      <c r="BYQ46" s="105"/>
      <c r="BYR46" s="110"/>
      <c r="BYS46" s="106"/>
      <c r="BYT46" s="110"/>
      <c r="BYU46" s="105"/>
      <c r="BYV46" s="105"/>
      <c r="BZG46" s="97"/>
      <c r="BZM46" s="100"/>
      <c r="BZQ46" s="97"/>
      <c r="CAD46" s="97"/>
      <c r="CBI46" s="108"/>
      <c r="CBJ46" s="109"/>
      <c r="CBK46" s="105"/>
      <c r="CBL46" s="110"/>
      <c r="CBM46" s="106"/>
      <c r="CBN46" s="110"/>
      <c r="CBO46" s="105"/>
      <c r="CBP46" s="105"/>
      <c r="CCA46" s="97"/>
      <c r="CCG46" s="100"/>
      <c r="CCK46" s="97"/>
      <c r="CCX46" s="97"/>
      <c r="CEC46" s="108"/>
      <c r="CED46" s="109"/>
      <c r="CEE46" s="105"/>
      <c r="CEF46" s="110"/>
      <c r="CEG46" s="106"/>
      <c r="CEH46" s="110"/>
      <c r="CEI46" s="105"/>
      <c r="CEJ46" s="105"/>
      <c r="CEU46" s="97"/>
      <c r="CFA46" s="100"/>
      <c r="CFE46" s="97"/>
      <c r="CFR46" s="97"/>
      <c r="CGW46" s="108"/>
      <c r="CGX46" s="109"/>
      <c r="CGY46" s="105"/>
      <c r="CGZ46" s="110"/>
      <c r="CHA46" s="106"/>
      <c r="CHB46" s="110"/>
      <c r="CHC46" s="105"/>
      <c r="CHD46" s="105"/>
      <c r="CHO46" s="97"/>
      <c r="CHU46" s="100"/>
      <c r="CHY46" s="97"/>
      <c r="CIL46" s="97"/>
      <c r="CJQ46" s="108"/>
      <c r="CJR46" s="109"/>
      <c r="CJS46" s="105"/>
      <c r="CJT46" s="110"/>
      <c r="CJU46" s="106"/>
      <c r="CJV46" s="110"/>
      <c r="CJW46" s="105"/>
      <c r="CJX46" s="105"/>
      <c r="CKI46" s="97"/>
      <c r="CKO46" s="100"/>
      <c r="CKS46" s="97"/>
      <c r="CLF46" s="97"/>
      <c r="CMK46" s="108"/>
      <c r="CML46" s="109"/>
      <c r="CMM46" s="105"/>
      <c r="CMN46" s="110"/>
      <c r="CMO46" s="106"/>
      <c r="CMP46" s="110"/>
      <c r="CMQ46" s="105"/>
      <c r="CMR46" s="105"/>
      <c r="CNC46" s="97"/>
      <c r="CNI46" s="100"/>
      <c r="CNM46" s="97"/>
      <c r="CNZ46" s="97"/>
      <c r="CPE46" s="108"/>
      <c r="CPF46" s="109"/>
      <c r="CPG46" s="105"/>
      <c r="CPH46" s="110"/>
      <c r="CPI46" s="106"/>
      <c r="CPJ46" s="110"/>
      <c r="CPK46" s="105"/>
      <c r="CPL46" s="105"/>
      <c r="CPW46" s="97"/>
      <c r="CQC46" s="100"/>
      <c r="CQG46" s="97"/>
      <c r="CQT46" s="97"/>
      <c r="CRY46" s="108"/>
      <c r="CRZ46" s="109"/>
      <c r="CSA46" s="105"/>
      <c r="CSB46" s="110"/>
      <c r="CSC46" s="106"/>
      <c r="CSD46" s="110"/>
      <c r="CSE46" s="105"/>
      <c r="CSF46" s="105"/>
      <c r="CSQ46" s="97"/>
      <c r="CSW46" s="100"/>
      <c r="CTA46" s="97"/>
      <c r="CTN46" s="97"/>
      <c r="CUS46" s="108"/>
      <c r="CUT46" s="109"/>
      <c r="CUU46" s="105"/>
      <c r="CUV46" s="110"/>
      <c r="CUW46" s="106"/>
      <c r="CUX46" s="110"/>
      <c r="CUY46" s="105"/>
      <c r="CUZ46" s="105"/>
      <c r="CVK46" s="97"/>
      <c r="CVQ46" s="100"/>
      <c r="CVU46" s="97"/>
      <c r="CWH46" s="97"/>
      <c r="CXM46" s="108"/>
      <c r="CXN46" s="109"/>
      <c r="CXO46" s="105"/>
      <c r="CXP46" s="110"/>
      <c r="CXQ46" s="106"/>
      <c r="CXR46" s="110"/>
      <c r="CXS46" s="105"/>
      <c r="CXT46" s="105"/>
      <c r="CYE46" s="97"/>
      <c r="CYK46" s="100"/>
      <c r="CYO46" s="97"/>
      <c r="CZB46" s="97"/>
      <c r="DAG46" s="108"/>
      <c r="DAH46" s="109"/>
      <c r="DAI46" s="105"/>
      <c r="DAJ46" s="110"/>
      <c r="DAK46" s="106"/>
      <c r="DAL46" s="110"/>
      <c r="DAM46" s="105"/>
      <c r="DAN46" s="105"/>
      <c r="DAY46" s="97"/>
      <c r="DBE46" s="100"/>
      <c r="DBI46" s="97"/>
      <c r="DBV46" s="97"/>
      <c r="DDA46" s="108"/>
      <c r="DDB46" s="109"/>
      <c r="DDC46" s="105"/>
      <c r="DDD46" s="110"/>
      <c r="DDE46" s="106"/>
      <c r="DDF46" s="110"/>
      <c r="DDG46" s="105"/>
      <c r="DDH46" s="105"/>
      <c r="DDS46" s="97"/>
      <c r="DDY46" s="100"/>
      <c r="DEC46" s="97"/>
      <c r="DEP46" s="97"/>
      <c r="DFU46" s="108"/>
      <c r="DFV46" s="109"/>
      <c r="DFW46" s="105"/>
      <c r="DFX46" s="110"/>
      <c r="DFY46" s="106"/>
      <c r="DFZ46" s="110"/>
      <c r="DGA46" s="105"/>
      <c r="DGB46" s="105"/>
      <c r="DGM46" s="97"/>
      <c r="DGS46" s="100"/>
      <c r="DGW46" s="97"/>
      <c r="DHJ46" s="97"/>
      <c r="DIO46" s="108"/>
      <c r="DIP46" s="109"/>
      <c r="DIQ46" s="105"/>
      <c r="DIR46" s="110"/>
      <c r="DIS46" s="106"/>
      <c r="DIT46" s="110"/>
      <c r="DIU46" s="105"/>
      <c r="DIV46" s="105"/>
      <c r="DJG46" s="97"/>
      <c r="DJM46" s="100"/>
      <c r="DJQ46" s="97"/>
      <c r="DKD46" s="97"/>
      <c r="DLI46" s="108"/>
      <c r="DLJ46" s="109"/>
      <c r="DLK46" s="105"/>
      <c r="DLL46" s="110"/>
      <c r="DLM46" s="106"/>
      <c r="DLN46" s="110"/>
      <c r="DLO46" s="105"/>
      <c r="DLP46" s="105"/>
      <c r="DMA46" s="97"/>
      <c r="DMG46" s="100"/>
      <c r="DMK46" s="97"/>
      <c r="DMX46" s="97"/>
      <c r="DOC46" s="108"/>
      <c r="DOD46" s="109"/>
      <c r="DOE46" s="105"/>
      <c r="DOF46" s="110"/>
      <c r="DOG46" s="106"/>
      <c r="DOH46" s="110"/>
      <c r="DOI46" s="105"/>
      <c r="DOJ46" s="105"/>
      <c r="DOU46" s="97"/>
      <c r="DPA46" s="100"/>
      <c r="DPE46" s="97"/>
      <c r="DPR46" s="97"/>
      <c r="DQW46" s="108"/>
      <c r="DQX46" s="109"/>
      <c r="DQY46" s="105"/>
      <c r="DQZ46" s="110"/>
      <c r="DRA46" s="106"/>
      <c r="DRB46" s="110"/>
      <c r="DRC46" s="105"/>
      <c r="DRD46" s="105"/>
      <c r="DRO46" s="97"/>
      <c r="DRU46" s="100"/>
      <c r="DRY46" s="97"/>
      <c r="DSL46" s="97"/>
      <c r="DTQ46" s="108"/>
      <c r="DTR46" s="109"/>
      <c r="DTS46" s="105"/>
      <c r="DTT46" s="110"/>
      <c r="DTU46" s="106"/>
      <c r="DTV46" s="110"/>
      <c r="DTW46" s="105"/>
      <c r="DTX46" s="105"/>
      <c r="DUI46" s="97"/>
      <c r="DUO46" s="100"/>
      <c r="DUS46" s="97"/>
      <c r="DVF46" s="97"/>
      <c r="DWK46" s="108"/>
      <c r="DWL46" s="109"/>
      <c r="DWM46" s="105"/>
      <c r="DWN46" s="110"/>
      <c r="DWO46" s="106"/>
      <c r="DWP46" s="110"/>
      <c r="DWQ46" s="105"/>
      <c r="DWR46" s="105"/>
      <c r="DXC46" s="97"/>
      <c r="DXI46" s="100"/>
      <c r="DXM46" s="97"/>
      <c r="DXZ46" s="97"/>
      <c r="DZE46" s="108"/>
      <c r="DZF46" s="109"/>
      <c r="DZG46" s="105"/>
      <c r="DZH46" s="110"/>
      <c r="DZI46" s="106"/>
      <c r="DZJ46" s="110"/>
      <c r="DZK46" s="105"/>
      <c r="DZL46" s="105"/>
      <c r="DZW46" s="97"/>
      <c r="EAC46" s="100"/>
      <c r="EAG46" s="97"/>
      <c r="EAT46" s="97"/>
      <c r="EBY46" s="108"/>
      <c r="EBZ46" s="109"/>
      <c r="ECA46" s="105"/>
      <c r="ECB46" s="110"/>
      <c r="ECC46" s="106"/>
      <c r="ECD46" s="110"/>
      <c r="ECE46" s="105"/>
      <c r="ECF46" s="105"/>
      <c r="ECQ46" s="97"/>
      <c r="ECW46" s="100"/>
      <c r="EDA46" s="97"/>
      <c r="EDN46" s="97"/>
      <c r="EES46" s="108"/>
      <c r="EET46" s="109"/>
      <c r="EEU46" s="105"/>
      <c r="EEV46" s="110"/>
      <c r="EEW46" s="106"/>
      <c r="EEX46" s="110"/>
      <c r="EEY46" s="105"/>
      <c r="EEZ46" s="105"/>
      <c r="EFK46" s="97"/>
      <c r="EFQ46" s="100"/>
      <c r="EFU46" s="97"/>
      <c r="EGH46" s="97"/>
      <c r="EHM46" s="108"/>
      <c r="EHN46" s="109"/>
      <c r="EHO46" s="105"/>
      <c r="EHP46" s="110"/>
      <c r="EHQ46" s="106"/>
      <c r="EHR46" s="110"/>
      <c r="EHS46" s="105"/>
      <c r="EHT46" s="105"/>
      <c r="EIE46" s="97"/>
      <c r="EIK46" s="100"/>
      <c r="EIO46" s="97"/>
      <c r="EJB46" s="97"/>
      <c r="EKG46" s="108"/>
      <c r="EKH46" s="109"/>
      <c r="EKI46" s="105"/>
      <c r="EKJ46" s="110"/>
      <c r="EKK46" s="106"/>
      <c r="EKL46" s="110"/>
      <c r="EKM46" s="105"/>
      <c r="EKN46" s="105"/>
      <c r="EKY46" s="97"/>
      <c r="ELE46" s="100"/>
      <c r="ELI46" s="97"/>
      <c r="ELV46" s="97"/>
      <c r="ENA46" s="108"/>
      <c r="ENB46" s="109"/>
      <c r="ENC46" s="105"/>
      <c r="END46" s="110"/>
      <c r="ENE46" s="106"/>
      <c r="ENF46" s="110"/>
      <c r="ENG46" s="105"/>
      <c r="ENH46" s="105"/>
      <c r="ENS46" s="97"/>
      <c r="ENY46" s="100"/>
      <c r="EOC46" s="97"/>
      <c r="EOP46" s="97"/>
      <c r="EPU46" s="108"/>
      <c r="EPV46" s="109"/>
      <c r="EPW46" s="105"/>
      <c r="EPX46" s="110"/>
      <c r="EPY46" s="106"/>
      <c r="EPZ46" s="110"/>
      <c r="EQA46" s="105"/>
      <c r="EQB46" s="105"/>
      <c r="EQM46" s="97"/>
      <c r="EQS46" s="100"/>
      <c r="EQW46" s="97"/>
      <c r="ERJ46" s="97"/>
      <c r="ESO46" s="108"/>
      <c r="ESP46" s="109"/>
      <c r="ESQ46" s="105"/>
      <c r="ESR46" s="110"/>
      <c r="ESS46" s="106"/>
      <c r="EST46" s="110"/>
      <c r="ESU46" s="105"/>
      <c r="ESV46" s="105"/>
      <c r="ETG46" s="97"/>
      <c r="ETM46" s="100"/>
      <c r="ETQ46" s="97"/>
      <c r="EUD46" s="97"/>
      <c r="EVI46" s="108"/>
      <c r="EVJ46" s="109"/>
      <c r="EVK46" s="105"/>
      <c r="EVL46" s="110"/>
      <c r="EVM46" s="106"/>
      <c r="EVN46" s="110"/>
      <c r="EVO46" s="105"/>
      <c r="EVP46" s="105"/>
      <c r="EWA46" s="97"/>
      <c r="EWG46" s="100"/>
      <c r="EWK46" s="97"/>
      <c r="EWX46" s="97"/>
      <c r="EYC46" s="108"/>
      <c r="EYD46" s="109"/>
      <c r="EYE46" s="105"/>
      <c r="EYF46" s="110"/>
      <c r="EYG46" s="106"/>
      <c r="EYH46" s="110"/>
      <c r="EYI46" s="105"/>
      <c r="EYJ46" s="105"/>
      <c r="EYU46" s="97"/>
      <c r="EZA46" s="100"/>
      <c r="EZE46" s="97"/>
      <c r="EZR46" s="97"/>
      <c r="FAW46" s="108"/>
      <c r="FAX46" s="109"/>
      <c r="FAY46" s="105"/>
      <c r="FAZ46" s="110"/>
      <c r="FBA46" s="106"/>
      <c r="FBB46" s="110"/>
      <c r="FBC46" s="105"/>
      <c r="FBD46" s="105"/>
      <c r="FBO46" s="97"/>
      <c r="FBU46" s="100"/>
      <c r="FBY46" s="97"/>
      <c r="FCL46" s="97"/>
      <c r="FDQ46" s="108"/>
      <c r="FDR46" s="109"/>
      <c r="FDS46" s="105"/>
      <c r="FDT46" s="110"/>
      <c r="FDU46" s="106"/>
      <c r="FDV46" s="110"/>
      <c r="FDW46" s="105"/>
      <c r="FDX46" s="105"/>
      <c r="FEI46" s="97"/>
      <c r="FEO46" s="100"/>
      <c r="FES46" s="97"/>
      <c r="FFF46" s="97"/>
      <c r="FGK46" s="108"/>
      <c r="FGL46" s="109"/>
      <c r="FGM46" s="105"/>
      <c r="FGN46" s="110"/>
      <c r="FGO46" s="106"/>
      <c r="FGP46" s="110"/>
      <c r="FGQ46" s="105"/>
      <c r="FGR46" s="105"/>
      <c r="FHC46" s="97"/>
      <c r="FHI46" s="100"/>
      <c r="FHM46" s="97"/>
      <c r="FHZ46" s="97"/>
      <c r="FJE46" s="108"/>
      <c r="FJF46" s="109"/>
      <c r="FJG46" s="105"/>
      <c r="FJH46" s="110"/>
      <c r="FJI46" s="106"/>
      <c r="FJJ46" s="110"/>
      <c r="FJK46" s="105"/>
      <c r="FJL46" s="105"/>
      <c r="FJW46" s="97"/>
      <c r="FKC46" s="100"/>
      <c r="FKG46" s="97"/>
      <c r="FKT46" s="97"/>
      <c r="FLY46" s="108"/>
      <c r="FLZ46" s="109"/>
      <c r="FMA46" s="105"/>
      <c r="FMB46" s="110"/>
      <c r="FMC46" s="106"/>
      <c r="FMD46" s="110"/>
      <c r="FME46" s="105"/>
      <c r="FMF46" s="105"/>
      <c r="FMQ46" s="97"/>
      <c r="FMW46" s="100"/>
      <c r="FNA46" s="97"/>
      <c r="FNN46" s="97"/>
      <c r="FOS46" s="108"/>
      <c r="FOT46" s="109"/>
      <c r="FOU46" s="105"/>
      <c r="FOV46" s="110"/>
      <c r="FOW46" s="106"/>
      <c r="FOX46" s="110"/>
      <c r="FOY46" s="105"/>
      <c r="FOZ46" s="105"/>
      <c r="FPK46" s="97"/>
      <c r="FPQ46" s="100"/>
      <c r="FPU46" s="97"/>
      <c r="FQH46" s="97"/>
      <c r="FRM46" s="108"/>
      <c r="FRN46" s="109"/>
      <c r="FRO46" s="105"/>
      <c r="FRP46" s="110"/>
      <c r="FRQ46" s="106"/>
      <c r="FRR46" s="110"/>
      <c r="FRS46" s="105"/>
      <c r="FRT46" s="105"/>
      <c r="FSE46" s="97"/>
      <c r="FSK46" s="100"/>
      <c r="FSO46" s="97"/>
      <c r="FTB46" s="97"/>
      <c r="FUG46" s="108"/>
      <c r="FUH46" s="109"/>
      <c r="FUI46" s="105"/>
      <c r="FUJ46" s="110"/>
      <c r="FUK46" s="106"/>
      <c r="FUL46" s="110"/>
      <c r="FUM46" s="105"/>
      <c r="FUN46" s="105"/>
      <c r="FUY46" s="97"/>
      <c r="FVE46" s="100"/>
      <c r="FVI46" s="97"/>
      <c r="FVV46" s="97"/>
      <c r="FXA46" s="108"/>
      <c r="FXB46" s="109"/>
      <c r="FXC46" s="105"/>
      <c r="FXD46" s="110"/>
      <c r="FXE46" s="106"/>
      <c r="FXF46" s="110"/>
      <c r="FXG46" s="105"/>
      <c r="FXH46" s="105"/>
      <c r="FXS46" s="97"/>
      <c r="FXY46" s="100"/>
      <c r="FYC46" s="97"/>
      <c r="FYP46" s="97"/>
      <c r="FZU46" s="108"/>
      <c r="FZV46" s="109"/>
      <c r="FZW46" s="105"/>
      <c r="FZX46" s="110"/>
      <c r="FZY46" s="106"/>
      <c r="FZZ46" s="110"/>
      <c r="GAA46" s="105"/>
      <c r="GAB46" s="105"/>
      <c r="GAM46" s="97"/>
      <c r="GAS46" s="100"/>
      <c r="GAW46" s="97"/>
      <c r="GBJ46" s="97"/>
      <c r="GCO46" s="108"/>
      <c r="GCP46" s="109"/>
      <c r="GCQ46" s="105"/>
      <c r="GCR46" s="110"/>
      <c r="GCS46" s="106"/>
      <c r="GCT46" s="110"/>
      <c r="GCU46" s="105"/>
      <c r="GCV46" s="105"/>
      <c r="GDG46" s="97"/>
      <c r="GDM46" s="100"/>
      <c r="GDQ46" s="97"/>
      <c r="GED46" s="97"/>
      <c r="GFI46" s="108"/>
      <c r="GFJ46" s="109"/>
      <c r="GFK46" s="105"/>
      <c r="GFL46" s="110"/>
      <c r="GFM46" s="106"/>
      <c r="GFN46" s="110"/>
      <c r="GFO46" s="105"/>
      <c r="GFP46" s="105"/>
      <c r="GGA46" s="97"/>
      <c r="GGG46" s="100"/>
      <c r="GGK46" s="97"/>
      <c r="GGX46" s="97"/>
      <c r="GIC46" s="108"/>
      <c r="GID46" s="109"/>
      <c r="GIE46" s="105"/>
      <c r="GIF46" s="110"/>
      <c r="GIG46" s="106"/>
      <c r="GIH46" s="110"/>
      <c r="GII46" s="105"/>
      <c r="GIJ46" s="105"/>
      <c r="GIU46" s="97"/>
      <c r="GJA46" s="100"/>
      <c r="GJE46" s="97"/>
      <c r="GJR46" s="97"/>
      <c r="GKW46" s="108"/>
      <c r="GKX46" s="109"/>
      <c r="GKY46" s="105"/>
      <c r="GKZ46" s="110"/>
      <c r="GLA46" s="106"/>
      <c r="GLB46" s="110"/>
      <c r="GLC46" s="105"/>
      <c r="GLD46" s="105"/>
      <c r="GLO46" s="97"/>
      <c r="GLU46" s="100"/>
      <c r="GLY46" s="97"/>
      <c r="GML46" s="97"/>
      <c r="GNQ46" s="108"/>
      <c r="GNR46" s="109"/>
      <c r="GNS46" s="105"/>
      <c r="GNT46" s="110"/>
      <c r="GNU46" s="106"/>
      <c r="GNV46" s="110"/>
      <c r="GNW46" s="105"/>
      <c r="GNX46" s="105"/>
      <c r="GOI46" s="97"/>
      <c r="GOO46" s="100"/>
      <c r="GOS46" s="97"/>
      <c r="GPF46" s="97"/>
      <c r="GQK46" s="108"/>
      <c r="GQL46" s="109"/>
      <c r="GQM46" s="105"/>
      <c r="GQN46" s="110"/>
      <c r="GQO46" s="106"/>
      <c r="GQP46" s="110"/>
      <c r="GQQ46" s="105"/>
      <c r="GQR46" s="105"/>
      <c r="GRC46" s="97"/>
      <c r="GRI46" s="100"/>
      <c r="GRM46" s="97"/>
      <c r="GRZ46" s="97"/>
      <c r="GTE46" s="108"/>
      <c r="GTF46" s="109"/>
      <c r="GTG46" s="105"/>
      <c r="GTH46" s="110"/>
      <c r="GTI46" s="106"/>
      <c r="GTJ46" s="110"/>
      <c r="GTK46" s="105"/>
      <c r="GTL46" s="105"/>
      <c r="GTW46" s="97"/>
      <c r="GUC46" s="100"/>
      <c r="GUG46" s="97"/>
      <c r="GUT46" s="97"/>
      <c r="GVY46" s="108"/>
      <c r="GVZ46" s="109"/>
      <c r="GWA46" s="105"/>
      <c r="GWB46" s="110"/>
      <c r="GWC46" s="106"/>
      <c r="GWD46" s="110"/>
      <c r="GWE46" s="105"/>
      <c r="GWF46" s="105"/>
      <c r="GWQ46" s="97"/>
      <c r="GWW46" s="100"/>
      <c r="GXA46" s="97"/>
      <c r="GXN46" s="97"/>
      <c r="GYS46" s="108"/>
      <c r="GYT46" s="109"/>
      <c r="GYU46" s="105"/>
      <c r="GYV46" s="110"/>
      <c r="GYW46" s="106"/>
      <c r="GYX46" s="110"/>
      <c r="GYY46" s="105"/>
      <c r="GYZ46" s="105"/>
      <c r="GZK46" s="97"/>
      <c r="GZQ46" s="100"/>
      <c r="GZU46" s="97"/>
      <c r="HAH46" s="97"/>
      <c r="HBM46" s="108"/>
      <c r="HBN46" s="109"/>
      <c r="HBO46" s="105"/>
      <c r="HBP46" s="110"/>
      <c r="HBQ46" s="106"/>
      <c r="HBR46" s="110"/>
      <c r="HBS46" s="105"/>
      <c r="HBT46" s="105"/>
      <c r="HCE46" s="97"/>
      <c r="HCK46" s="100"/>
      <c r="HCO46" s="97"/>
      <c r="HDB46" s="97"/>
      <c r="HEG46" s="108"/>
      <c r="HEH46" s="109"/>
      <c r="HEI46" s="105"/>
      <c r="HEJ46" s="110"/>
      <c r="HEK46" s="106"/>
      <c r="HEL46" s="110"/>
      <c r="HEM46" s="105"/>
      <c r="HEN46" s="105"/>
      <c r="HEY46" s="97"/>
      <c r="HFE46" s="100"/>
      <c r="HFI46" s="97"/>
      <c r="HFV46" s="97"/>
      <c r="HHA46" s="108"/>
      <c r="HHB46" s="109"/>
      <c r="HHC46" s="105"/>
      <c r="HHD46" s="110"/>
      <c r="HHE46" s="106"/>
      <c r="HHF46" s="110"/>
      <c r="HHG46" s="105"/>
      <c r="HHH46" s="105"/>
      <c r="HHS46" s="97"/>
      <c r="HHY46" s="100"/>
      <c r="HIC46" s="97"/>
      <c r="HIP46" s="97"/>
      <c r="HJU46" s="108"/>
      <c r="HJV46" s="109"/>
      <c r="HJW46" s="105"/>
      <c r="HJX46" s="110"/>
      <c r="HJY46" s="106"/>
      <c r="HJZ46" s="110"/>
      <c r="HKA46" s="105"/>
      <c r="HKB46" s="105"/>
      <c r="HKM46" s="97"/>
      <c r="HKS46" s="100"/>
      <c r="HKW46" s="97"/>
      <c r="HLJ46" s="97"/>
      <c r="HMO46" s="108"/>
      <c r="HMP46" s="109"/>
      <c r="HMQ46" s="105"/>
      <c r="HMR46" s="110"/>
      <c r="HMS46" s="106"/>
      <c r="HMT46" s="110"/>
      <c r="HMU46" s="105"/>
      <c r="HMV46" s="105"/>
      <c r="HNG46" s="97"/>
      <c r="HNM46" s="100"/>
      <c r="HNQ46" s="97"/>
      <c r="HOD46" s="97"/>
      <c r="HPI46" s="108"/>
      <c r="HPJ46" s="109"/>
      <c r="HPK46" s="105"/>
      <c r="HPL46" s="110"/>
      <c r="HPM46" s="106"/>
      <c r="HPN46" s="110"/>
      <c r="HPO46" s="105"/>
      <c r="HPP46" s="105"/>
      <c r="HQA46" s="97"/>
      <c r="HQG46" s="100"/>
      <c r="HQK46" s="97"/>
      <c r="HQX46" s="97"/>
      <c r="HSC46" s="108"/>
      <c r="HSD46" s="109"/>
      <c r="HSE46" s="105"/>
      <c r="HSF46" s="110"/>
      <c r="HSG46" s="106"/>
      <c r="HSH46" s="110"/>
      <c r="HSI46" s="105"/>
      <c r="HSJ46" s="105"/>
      <c r="HSU46" s="97"/>
      <c r="HTA46" s="100"/>
      <c r="HTE46" s="97"/>
      <c r="HTR46" s="97"/>
      <c r="HUW46" s="108"/>
      <c r="HUX46" s="109"/>
      <c r="HUY46" s="105"/>
      <c r="HUZ46" s="110"/>
      <c r="HVA46" s="106"/>
      <c r="HVB46" s="110"/>
      <c r="HVC46" s="105"/>
      <c r="HVD46" s="105"/>
      <c r="HVO46" s="97"/>
      <c r="HVU46" s="100"/>
      <c r="HVY46" s="97"/>
      <c r="HWL46" s="97"/>
      <c r="HXQ46" s="108"/>
      <c r="HXR46" s="109"/>
      <c r="HXS46" s="105"/>
      <c r="HXT46" s="110"/>
      <c r="HXU46" s="106"/>
      <c r="HXV46" s="110"/>
      <c r="HXW46" s="105"/>
      <c r="HXX46" s="105"/>
      <c r="HYI46" s="97"/>
      <c r="HYO46" s="100"/>
      <c r="HYS46" s="97"/>
      <c r="HZF46" s="97"/>
      <c r="IAK46" s="108"/>
      <c r="IAL46" s="109"/>
      <c r="IAM46" s="105"/>
      <c r="IAN46" s="110"/>
      <c r="IAO46" s="106"/>
      <c r="IAP46" s="110"/>
      <c r="IAQ46" s="105"/>
      <c r="IAR46" s="105"/>
      <c r="IBC46" s="97"/>
      <c r="IBI46" s="100"/>
      <c r="IBM46" s="97"/>
      <c r="IBZ46" s="97"/>
      <c r="IDE46" s="108"/>
      <c r="IDF46" s="109"/>
      <c r="IDG46" s="105"/>
      <c r="IDH46" s="110"/>
      <c r="IDI46" s="106"/>
      <c r="IDJ46" s="110"/>
      <c r="IDK46" s="105"/>
      <c r="IDL46" s="105"/>
      <c r="IDW46" s="97"/>
      <c r="IEC46" s="100"/>
      <c r="IEG46" s="97"/>
      <c r="IET46" s="97"/>
      <c r="IFY46" s="108"/>
      <c r="IFZ46" s="109"/>
      <c r="IGA46" s="105"/>
      <c r="IGB46" s="110"/>
      <c r="IGC46" s="106"/>
      <c r="IGD46" s="110"/>
      <c r="IGE46" s="105"/>
      <c r="IGF46" s="105"/>
      <c r="IGQ46" s="97"/>
      <c r="IGW46" s="100"/>
      <c r="IHA46" s="97"/>
      <c r="IHN46" s="97"/>
      <c r="IIS46" s="108"/>
      <c r="IIT46" s="109"/>
      <c r="IIU46" s="105"/>
      <c r="IIV46" s="110"/>
      <c r="IIW46" s="106"/>
      <c r="IIX46" s="110"/>
      <c r="IIY46" s="105"/>
      <c r="IIZ46" s="105"/>
      <c r="IJK46" s="97"/>
      <c r="IJQ46" s="100"/>
      <c r="IJU46" s="97"/>
      <c r="IKH46" s="97"/>
      <c r="ILM46" s="108"/>
      <c r="ILN46" s="109"/>
      <c r="ILO46" s="105"/>
      <c r="ILP46" s="110"/>
      <c r="ILQ46" s="106"/>
      <c r="ILR46" s="110"/>
      <c r="ILS46" s="105"/>
      <c r="ILT46" s="105"/>
      <c r="IME46" s="97"/>
      <c r="IMK46" s="100"/>
      <c r="IMO46" s="97"/>
      <c r="INB46" s="97"/>
      <c r="IOG46" s="108"/>
      <c r="IOH46" s="109"/>
      <c r="IOI46" s="105"/>
      <c r="IOJ46" s="110"/>
      <c r="IOK46" s="106"/>
      <c r="IOL46" s="110"/>
      <c r="IOM46" s="105"/>
      <c r="ION46" s="105"/>
      <c r="IOY46" s="97"/>
      <c r="IPE46" s="100"/>
      <c r="IPI46" s="97"/>
      <c r="IPV46" s="97"/>
      <c r="IRA46" s="108"/>
      <c r="IRB46" s="109"/>
      <c r="IRC46" s="105"/>
      <c r="IRD46" s="110"/>
      <c r="IRE46" s="106"/>
      <c r="IRF46" s="110"/>
      <c r="IRG46" s="105"/>
      <c r="IRH46" s="105"/>
      <c r="IRS46" s="97"/>
      <c r="IRY46" s="100"/>
      <c r="ISC46" s="97"/>
      <c r="ISP46" s="97"/>
      <c r="ITU46" s="108"/>
      <c r="ITV46" s="109"/>
      <c r="ITW46" s="105"/>
      <c r="ITX46" s="110"/>
      <c r="ITY46" s="106"/>
      <c r="ITZ46" s="110"/>
      <c r="IUA46" s="105"/>
      <c r="IUB46" s="105"/>
      <c r="IUM46" s="97"/>
      <c r="IUS46" s="100"/>
      <c r="IUW46" s="97"/>
      <c r="IVJ46" s="97"/>
      <c r="IWO46" s="108"/>
      <c r="IWP46" s="109"/>
      <c r="IWQ46" s="105"/>
      <c r="IWR46" s="110"/>
      <c r="IWS46" s="106"/>
      <c r="IWT46" s="110"/>
      <c r="IWU46" s="105"/>
      <c r="IWV46" s="105"/>
      <c r="IXG46" s="97"/>
      <c r="IXM46" s="100"/>
      <c r="IXQ46" s="97"/>
      <c r="IYD46" s="97"/>
      <c r="IZI46" s="108"/>
      <c r="IZJ46" s="109"/>
      <c r="IZK46" s="105"/>
      <c r="IZL46" s="110"/>
      <c r="IZM46" s="106"/>
      <c r="IZN46" s="110"/>
      <c r="IZO46" s="105"/>
      <c r="IZP46" s="105"/>
      <c r="JAA46" s="97"/>
      <c r="JAG46" s="100"/>
      <c r="JAK46" s="97"/>
      <c r="JAX46" s="97"/>
      <c r="JCC46" s="108"/>
      <c r="JCD46" s="109"/>
      <c r="JCE46" s="105"/>
      <c r="JCF46" s="110"/>
      <c r="JCG46" s="106"/>
      <c r="JCH46" s="110"/>
      <c r="JCI46" s="105"/>
      <c r="JCJ46" s="105"/>
      <c r="JCU46" s="97"/>
      <c r="JDA46" s="100"/>
      <c r="JDE46" s="97"/>
      <c r="JDR46" s="97"/>
      <c r="JEW46" s="108"/>
      <c r="JEX46" s="109"/>
      <c r="JEY46" s="105"/>
      <c r="JEZ46" s="110"/>
      <c r="JFA46" s="106"/>
      <c r="JFB46" s="110"/>
      <c r="JFC46" s="105"/>
      <c r="JFD46" s="105"/>
      <c r="JFO46" s="97"/>
      <c r="JFU46" s="100"/>
      <c r="JFY46" s="97"/>
      <c r="JGL46" s="97"/>
      <c r="JHQ46" s="108"/>
      <c r="JHR46" s="109"/>
      <c r="JHS46" s="105"/>
      <c r="JHT46" s="110"/>
      <c r="JHU46" s="106"/>
      <c r="JHV46" s="110"/>
      <c r="JHW46" s="105"/>
      <c r="JHX46" s="105"/>
      <c r="JII46" s="97"/>
      <c r="JIO46" s="100"/>
      <c r="JIS46" s="97"/>
      <c r="JJF46" s="97"/>
      <c r="JKK46" s="108"/>
      <c r="JKL46" s="109"/>
      <c r="JKM46" s="105"/>
      <c r="JKN46" s="110"/>
      <c r="JKO46" s="106"/>
      <c r="JKP46" s="110"/>
      <c r="JKQ46" s="105"/>
      <c r="JKR46" s="105"/>
      <c r="JLC46" s="97"/>
      <c r="JLI46" s="100"/>
      <c r="JLM46" s="97"/>
      <c r="JLZ46" s="97"/>
      <c r="JNE46" s="108"/>
      <c r="JNF46" s="109"/>
      <c r="JNG46" s="105"/>
      <c r="JNH46" s="110"/>
      <c r="JNI46" s="106"/>
      <c r="JNJ46" s="110"/>
      <c r="JNK46" s="105"/>
      <c r="JNL46" s="105"/>
      <c r="JNW46" s="97"/>
      <c r="JOC46" s="100"/>
      <c r="JOG46" s="97"/>
      <c r="JOT46" s="97"/>
      <c r="JPY46" s="108"/>
      <c r="JPZ46" s="109"/>
      <c r="JQA46" s="105"/>
      <c r="JQB46" s="110"/>
      <c r="JQC46" s="106"/>
      <c r="JQD46" s="110"/>
      <c r="JQE46" s="105"/>
      <c r="JQF46" s="105"/>
      <c r="JQQ46" s="97"/>
      <c r="JQW46" s="100"/>
      <c r="JRA46" s="97"/>
      <c r="JRN46" s="97"/>
      <c r="JSS46" s="108"/>
      <c r="JST46" s="109"/>
      <c r="JSU46" s="105"/>
      <c r="JSV46" s="110"/>
      <c r="JSW46" s="106"/>
      <c r="JSX46" s="110"/>
      <c r="JSY46" s="105"/>
      <c r="JSZ46" s="105"/>
      <c r="JTK46" s="97"/>
      <c r="JTQ46" s="100"/>
      <c r="JTU46" s="97"/>
      <c r="JUH46" s="97"/>
    </row>
    <row r="47" spans="1:1016 1027:2045 2058:3066 3097:4074 4105:5120 5131:6139 6145:7157 7170:7314" x14ac:dyDescent="0.2">
      <c r="A47" s="108"/>
      <c r="B47" s="109"/>
      <c r="C47" s="105"/>
      <c r="D47" s="110"/>
      <c r="E47" s="106"/>
      <c r="F47" s="110"/>
      <c r="G47" s="105"/>
      <c r="H47" s="105"/>
      <c r="S47" s="97"/>
      <c r="Y47" s="100"/>
      <c r="AC47" s="97"/>
      <c r="AP47" s="97"/>
      <c r="BU47" s="108"/>
      <c r="BV47" s="109"/>
      <c r="BW47" s="105"/>
      <c r="BX47" s="110"/>
      <c r="BY47" s="106"/>
      <c r="BZ47" s="110"/>
      <c r="CA47" s="105"/>
      <c r="CB47" s="105"/>
      <c r="CM47" s="97"/>
      <c r="CS47" s="100"/>
      <c r="CW47" s="97"/>
      <c r="DJ47" s="97"/>
      <c r="EO47" s="108"/>
      <c r="EP47" s="109"/>
      <c r="EQ47" s="105"/>
      <c r="ER47" s="110"/>
      <c r="ES47" s="106"/>
      <c r="ET47" s="110"/>
      <c r="EU47" s="105"/>
      <c r="EV47" s="105"/>
      <c r="FG47" s="97"/>
      <c r="FM47" s="100"/>
      <c r="FQ47" s="97"/>
      <c r="GD47" s="97"/>
      <c r="HI47" s="108"/>
      <c r="HJ47" s="109"/>
      <c r="HK47" s="105"/>
      <c r="HL47" s="110"/>
      <c r="HM47" s="106"/>
      <c r="HN47" s="110"/>
      <c r="HO47" s="105"/>
      <c r="HP47" s="105"/>
      <c r="IA47" s="97"/>
      <c r="IG47" s="100"/>
      <c r="IK47" s="97"/>
      <c r="IX47" s="97"/>
      <c r="KC47" s="108"/>
      <c r="KD47" s="109"/>
      <c r="KE47" s="105"/>
      <c r="KF47" s="110"/>
      <c r="KG47" s="106"/>
      <c r="KH47" s="110"/>
      <c r="KI47" s="105"/>
      <c r="KJ47" s="105"/>
      <c r="KU47" s="97"/>
      <c r="LA47" s="100"/>
      <c r="LE47" s="97"/>
      <c r="LR47" s="97"/>
      <c r="MW47" s="108"/>
      <c r="MX47" s="109"/>
      <c r="MY47" s="105"/>
      <c r="MZ47" s="110"/>
      <c r="NA47" s="106"/>
      <c r="NB47" s="110"/>
      <c r="NC47" s="105"/>
      <c r="ND47" s="105"/>
      <c r="NO47" s="97"/>
      <c r="NU47" s="100"/>
      <c r="NY47" s="97"/>
      <c r="OL47" s="97"/>
      <c r="PQ47" s="108"/>
      <c r="PR47" s="109"/>
      <c r="PS47" s="105"/>
      <c r="PT47" s="110"/>
      <c r="PU47" s="106"/>
      <c r="PV47" s="110"/>
      <c r="PW47" s="105"/>
      <c r="PX47" s="105"/>
      <c r="QI47" s="97"/>
      <c r="QO47" s="100"/>
      <c r="QS47" s="97"/>
      <c r="RF47" s="97"/>
      <c r="SK47" s="108"/>
      <c r="SL47" s="109"/>
      <c r="SM47" s="105"/>
      <c r="SN47" s="110"/>
      <c r="SO47" s="106"/>
      <c r="SP47" s="110"/>
      <c r="SQ47" s="105"/>
      <c r="SR47" s="105"/>
      <c r="TC47" s="97"/>
      <c r="TI47" s="100"/>
      <c r="TM47" s="97"/>
      <c r="TZ47" s="97"/>
      <c r="VE47" s="108"/>
      <c r="VF47" s="109"/>
      <c r="VG47" s="105"/>
      <c r="VH47" s="110"/>
      <c r="VI47" s="106"/>
      <c r="VJ47" s="110"/>
      <c r="VK47" s="105"/>
      <c r="VL47" s="105"/>
      <c r="VW47" s="97"/>
      <c r="WC47" s="100"/>
      <c r="WG47" s="97"/>
      <c r="WT47" s="97"/>
      <c r="XY47" s="108"/>
      <c r="XZ47" s="109"/>
      <c r="YA47" s="105"/>
      <c r="YB47" s="110"/>
      <c r="YC47" s="106"/>
      <c r="YD47" s="110"/>
      <c r="YE47" s="105"/>
      <c r="YF47" s="105"/>
      <c r="YQ47" s="97"/>
      <c r="YW47" s="100"/>
      <c r="ZA47" s="97"/>
      <c r="ZN47" s="97"/>
      <c r="AAS47" s="108"/>
      <c r="AAT47" s="109"/>
      <c r="AAU47" s="105"/>
      <c r="AAV47" s="110"/>
      <c r="AAW47" s="106"/>
      <c r="AAX47" s="110"/>
      <c r="AAY47" s="105"/>
      <c r="AAZ47" s="105"/>
      <c r="ABK47" s="97"/>
      <c r="ABQ47" s="100"/>
      <c r="ABU47" s="97"/>
      <c r="ACH47" s="97"/>
      <c r="ADM47" s="108"/>
      <c r="ADN47" s="109"/>
      <c r="ADO47" s="105"/>
      <c r="ADP47" s="110"/>
      <c r="ADQ47" s="106"/>
      <c r="ADR47" s="110"/>
      <c r="ADS47" s="105"/>
      <c r="ADT47" s="105"/>
      <c r="AEE47" s="97"/>
      <c r="AEK47" s="100"/>
      <c r="AEO47" s="97"/>
      <c r="AFB47" s="97"/>
      <c r="AGG47" s="108"/>
      <c r="AGH47" s="109"/>
      <c r="AGI47" s="105"/>
      <c r="AGJ47" s="110"/>
      <c r="AGK47" s="106"/>
      <c r="AGL47" s="110"/>
      <c r="AGM47" s="105"/>
      <c r="AGN47" s="105"/>
      <c r="AGY47" s="97"/>
      <c r="AHE47" s="100"/>
      <c r="AHI47" s="97"/>
      <c r="AHV47" s="97"/>
      <c r="AJA47" s="108"/>
      <c r="AJB47" s="109"/>
      <c r="AJC47" s="105"/>
      <c r="AJD47" s="110"/>
      <c r="AJE47" s="106"/>
      <c r="AJF47" s="110"/>
      <c r="AJG47" s="105"/>
      <c r="AJH47" s="105"/>
      <c r="AJS47" s="97"/>
      <c r="AJY47" s="100"/>
      <c r="AKC47" s="97"/>
      <c r="AKP47" s="97"/>
      <c r="ALU47" s="108"/>
      <c r="ALV47" s="109"/>
      <c r="ALW47" s="105"/>
      <c r="ALX47" s="110"/>
      <c r="ALY47" s="106"/>
      <c r="ALZ47" s="110"/>
      <c r="AMA47" s="105"/>
      <c r="AMB47" s="105"/>
      <c r="AMM47" s="97"/>
      <c r="AMS47" s="100"/>
      <c r="AMW47" s="97"/>
      <c r="ANJ47" s="97"/>
      <c r="AOO47" s="108"/>
      <c r="AOP47" s="109"/>
      <c r="AOQ47" s="105"/>
      <c r="AOR47" s="110"/>
      <c r="AOS47" s="106"/>
      <c r="AOT47" s="110"/>
      <c r="AOU47" s="105"/>
      <c r="AOV47" s="105"/>
      <c r="APG47" s="97"/>
      <c r="APM47" s="100"/>
      <c r="APQ47" s="97"/>
      <c r="AQD47" s="97"/>
      <c r="ARI47" s="108"/>
      <c r="ARJ47" s="109"/>
      <c r="ARK47" s="105"/>
      <c r="ARL47" s="110"/>
      <c r="ARM47" s="106"/>
      <c r="ARN47" s="110"/>
      <c r="ARO47" s="105"/>
      <c r="ARP47" s="105"/>
      <c r="ASA47" s="97"/>
      <c r="ASG47" s="100"/>
      <c r="ASK47" s="97"/>
      <c r="ASX47" s="97"/>
      <c r="AUC47" s="108"/>
      <c r="AUD47" s="109"/>
      <c r="AUE47" s="105"/>
      <c r="AUF47" s="110"/>
      <c r="AUG47" s="106"/>
      <c r="AUH47" s="110"/>
      <c r="AUI47" s="105"/>
      <c r="AUJ47" s="105"/>
      <c r="AUU47" s="97"/>
      <c r="AVA47" s="100"/>
      <c r="AVE47" s="97"/>
      <c r="AVR47" s="97"/>
      <c r="AWW47" s="108"/>
      <c r="AWX47" s="109"/>
      <c r="AWY47" s="105"/>
      <c r="AWZ47" s="110"/>
      <c r="AXA47" s="106"/>
      <c r="AXB47" s="110"/>
      <c r="AXC47" s="105"/>
      <c r="AXD47" s="105"/>
      <c r="AXO47" s="97"/>
      <c r="AXU47" s="100"/>
      <c r="AXY47" s="97"/>
      <c r="AYL47" s="97"/>
      <c r="AZQ47" s="108"/>
      <c r="AZR47" s="109"/>
      <c r="AZS47" s="105"/>
      <c r="AZT47" s="110"/>
      <c r="AZU47" s="106"/>
      <c r="AZV47" s="110"/>
      <c r="AZW47" s="105"/>
      <c r="AZX47" s="105"/>
      <c r="BAI47" s="97"/>
      <c r="BAO47" s="100"/>
      <c r="BAS47" s="97"/>
      <c r="BBF47" s="97"/>
      <c r="BCK47" s="108"/>
      <c r="BCL47" s="109"/>
      <c r="BCM47" s="105"/>
      <c r="BCN47" s="110"/>
      <c r="BCO47" s="106"/>
      <c r="BCP47" s="110"/>
      <c r="BCQ47" s="105"/>
      <c r="BCR47" s="105"/>
      <c r="BDC47" s="97"/>
      <c r="BDI47" s="100"/>
      <c r="BDM47" s="97"/>
      <c r="BDZ47" s="97"/>
      <c r="BFE47" s="108"/>
      <c r="BFF47" s="109"/>
      <c r="BFG47" s="105"/>
      <c r="BFH47" s="110"/>
      <c r="BFI47" s="106"/>
      <c r="BFJ47" s="110"/>
      <c r="BFK47" s="105"/>
      <c r="BFL47" s="105"/>
      <c r="BFW47" s="97"/>
      <c r="BGC47" s="100"/>
      <c r="BGG47" s="97"/>
      <c r="BGT47" s="97"/>
      <c r="BHY47" s="108"/>
      <c r="BHZ47" s="109"/>
      <c r="BIA47" s="105"/>
      <c r="BIB47" s="110"/>
      <c r="BIC47" s="106"/>
      <c r="BID47" s="110"/>
      <c r="BIE47" s="105"/>
      <c r="BIF47" s="105"/>
      <c r="BIQ47" s="97"/>
      <c r="BIW47" s="100"/>
      <c r="BJA47" s="97"/>
      <c r="BJN47" s="97"/>
      <c r="BKS47" s="108"/>
      <c r="BKT47" s="109"/>
      <c r="BKU47" s="105"/>
      <c r="BKV47" s="110"/>
      <c r="BKW47" s="106"/>
      <c r="BKX47" s="110"/>
      <c r="BKY47" s="105"/>
      <c r="BKZ47" s="105"/>
      <c r="BLK47" s="97"/>
      <c r="BLQ47" s="100"/>
      <c r="BLU47" s="97"/>
      <c r="BMH47" s="97"/>
      <c r="BNM47" s="108"/>
      <c r="BNN47" s="109"/>
      <c r="BNO47" s="105"/>
      <c r="BNP47" s="110"/>
      <c r="BNQ47" s="106"/>
      <c r="BNR47" s="110"/>
      <c r="BNS47" s="105"/>
      <c r="BNT47" s="105"/>
      <c r="BOE47" s="97"/>
      <c r="BOK47" s="100"/>
      <c r="BOO47" s="97"/>
      <c r="BPB47" s="97"/>
      <c r="BQG47" s="108"/>
      <c r="BQH47" s="109"/>
      <c r="BQI47" s="105"/>
      <c r="BQJ47" s="110"/>
      <c r="BQK47" s="106"/>
      <c r="BQL47" s="110"/>
      <c r="BQM47" s="105"/>
      <c r="BQN47" s="105"/>
      <c r="BQY47" s="97"/>
      <c r="BRE47" s="100"/>
      <c r="BRI47" s="97"/>
      <c r="BRV47" s="97"/>
      <c r="BTA47" s="108"/>
      <c r="BTB47" s="109"/>
      <c r="BTC47" s="105"/>
      <c r="BTD47" s="110"/>
      <c r="BTE47" s="106"/>
      <c r="BTF47" s="110"/>
      <c r="BTG47" s="105"/>
      <c r="BTH47" s="105"/>
      <c r="BTS47" s="97"/>
      <c r="BTY47" s="100"/>
      <c r="BUC47" s="97"/>
      <c r="BUP47" s="97"/>
      <c r="BVU47" s="108"/>
      <c r="BVV47" s="109"/>
      <c r="BVW47" s="105"/>
      <c r="BVX47" s="110"/>
      <c r="BVY47" s="106"/>
      <c r="BVZ47" s="110"/>
      <c r="BWA47" s="105"/>
      <c r="BWB47" s="105"/>
      <c r="BWM47" s="97"/>
      <c r="BWS47" s="100"/>
      <c r="BWW47" s="97"/>
      <c r="BXJ47" s="97"/>
      <c r="BYO47" s="108"/>
      <c r="BYP47" s="109"/>
      <c r="BYQ47" s="105"/>
      <c r="BYR47" s="110"/>
      <c r="BYS47" s="106"/>
      <c r="BYT47" s="110"/>
      <c r="BYU47" s="105"/>
      <c r="BYV47" s="105"/>
      <c r="BZG47" s="97"/>
      <c r="BZM47" s="100"/>
      <c r="BZQ47" s="97"/>
      <c r="CAD47" s="97"/>
      <c r="CBI47" s="108"/>
      <c r="CBJ47" s="109"/>
      <c r="CBK47" s="105"/>
      <c r="CBL47" s="110"/>
      <c r="CBM47" s="106"/>
      <c r="CBN47" s="110"/>
      <c r="CBO47" s="105"/>
      <c r="CBP47" s="105"/>
      <c r="CCA47" s="97"/>
      <c r="CCG47" s="100"/>
      <c r="CCK47" s="97"/>
      <c r="CCX47" s="97"/>
      <c r="CEC47" s="108"/>
      <c r="CED47" s="109"/>
      <c r="CEE47" s="105"/>
      <c r="CEF47" s="110"/>
      <c r="CEG47" s="106"/>
      <c r="CEH47" s="110"/>
      <c r="CEI47" s="105"/>
      <c r="CEJ47" s="105"/>
      <c r="CEU47" s="97"/>
      <c r="CFA47" s="100"/>
      <c r="CFE47" s="97"/>
      <c r="CFR47" s="97"/>
      <c r="CGW47" s="108"/>
      <c r="CGX47" s="109"/>
      <c r="CGY47" s="105"/>
      <c r="CGZ47" s="110"/>
      <c r="CHA47" s="106"/>
      <c r="CHB47" s="110"/>
      <c r="CHC47" s="105"/>
      <c r="CHD47" s="105"/>
      <c r="CHO47" s="97"/>
      <c r="CHU47" s="100"/>
      <c r="CHY47" s="97"/>
      <c r="CIL47" s="97"/>
      <c r="CJQ47" s="108"/>
      <c r="CJR47" s="109"/>
      <c r="CJS47" s="105"/>
      <c r="CJT47" s="110"/>
      <c r="CJU47" s="106"/>
      <c r="CJV47" s="110"/>
      <c r="CJW47" s="105"/>
      <c r="CJX47" s="105"/>
      <c r="CKI47" s="97"/>
      <c r="CKO47" s="100"/>
      <c r="CKS47" s="97"/>
      <c r="CLF47" s="97"/>
      <c r="CMK47" s="108"/>
      <c r="CML47" s="109"/>
      <c r="CMM47" s="105"/>
      <c r="CMN47" s="110"/>
      <c r="CMO47" s="106"/>
      <c r="CMP47" s="110"/>
      <c r="CMQ47" s="105"/>
      <c r="CMR47" s="105"/>
      <c r="CNC47" s="97"/>
      <c r="CNI47" s="100"/>
      <c r="CNM47" s="97"/>
      <c r="CNZ47" s="97"/>
      <c r="CPE47" s="108"/>
      <c r="CPF47" s="109"/>
      <c r="CPG47" s="105"/>
      <c r="CPH47" s="110"/>
      <c r="CPI47" s="106"/>
      <c r="CPJ47" s="110"/>
      <c r="CPK47" s="105"/>
      <c r="CPL47" s="105"/>
      <c r="CPW47" s="97"/>
      <c r="CQC47" s="100"/>
      <c r="CQG47" s="97"/>
      <c r="CQT47" s="97"/>
      <c r="CRY47" s="108"/>
      <c r="CRZ47" s="109"/>
      <c r="CSA47" s="105"/>
      <c r="CSB47" s="110"/>
      <c r="CSC47" s="106"/>
      <c r="CSD47" s="110"/>
      <c r="CSE47" s="105"/>
      <c r="CSF47" s="105"/>
      <c r="CSQ47" s="97"/>
      <c r="CSW47" s="100"/>
      <c r="CTA47" s="97"/>
      <c r="CTN47" s="97"/>
      <c r="CUS47" s="108"/>
      <c r="CUT47" s="109"/>
      <c r="CUU47" s="105"/>
      <c r="CUV47" s="110"/>
      <c r="CUW47" s="106"/>
      <c r="CUX47" s="110"/>
      <c r="CUY47" s="105"/>
      <c r="CUZ47" s="105"/>
      <c r="CVK47" s="97"/>
      <c r="CVQ47" s="100"/>
      <c r="CVU47" s="97"/>
      <c r="CWH47" s="97"/>
      <c r="CXM47" s="108"/>
      <c r="CXN47" s="109"/>
      <c r="CXO47" s="105"/>
      <c r="CXP47" s="110"/>
      <c r="CXQ47" s="106"/>
      <c r="CXR47" s="110"/>
      <c r="CXS47" s="105"/>
      <c r="CXT47" s="105"/>
      <c r="CYE47" s="97"/>
      <c r="CYK47" s="100"/>
      <c r="CYO47" s="97"/>
      <c r="CZB47" s="97"/>
      <c r="DAG47" s="108"/>
      <c r="DAH47" s="109"/>
      <c r="DAI47" s="105"/>
      <c r="DAJ47" s="110"/>
      <c r="DAK47" s="106"/>
      <c r="DAL47" s="110"/>
      <c r="DAM47" s="105"/>
      <c r="DAN47" s="105"/>
      <c r="DAY47" s="97"/>
      <c r="DBE47" s="100"/>
      <c r="DBI47" s="97"/>
      <c r="DBV47" s="97"/>
      <c r="DDA47" s="108"/>
      <c r="DDB47" s="109"/>
      <c r="DDC47" s="105"/>
      <c r="DDD47" s="110"/>
      <c r="DDE47" s="106"/>
      <c r="DDF47" s="110"/>
      <c r="DDG47" s="105"/>
      <c r="DDH47" s="105"/>
      <c r="DDS47" s="97"/>
      <c r="DDY47" s="100"/>
      <c r="DEC47" s="97"/>
      <c r="DEP47" s="97"/>
      <c r="DFU47" s="108"/>
      <c r="DFV47" s="109"/>
      <c r="DFW47" s="105"/>
      <c r="DFX47" s="110"/>
      <c r="DFY47" s="106"/>
      <c r="DFZ47" s="110"/>
      <c r="DGA47" s="105"/>
      <c r="DGB47" s="105"/>
      <c r="DGM47" s="97"/>
      <c r="DGS47" s="100"/>
      <c r="DGW47" s="97"/>
      <c r="DHJ47" s="97"/>
      <c r="DIO47" s="108"/>
      <c r="DIP47" s="109"/>
      <c r="DIQ47" s="105"/>
      <c r="DIR47" s="110"/>
      <c r="DIS47" s="106"/>
      <c r="DIT47" s="110"/>
      <c r="DIU47" s="105"/>
      <c r="DIV47" s="105"/>
      <c r="DJG47" s="97"/>
      <c r="DJM47" s="100"/>
      <c r="DJQ47" s="97"/>
      <c r="DKD47" s="97"/>
      <c r="DLI47" s="108"/>
      <c r="DLJ47" s="109"/>
      <c r="DLK47" s="105"/>
      <c r="DLL47" s="110"/>
      <c r="DLM47" s="106"/>
      <c r="DLN47" s="110"/>
      <c r="DLO47" s="105"/>
      <c r="DLP47" s="105"/>
      <c r="DMA47" s="97"/>
      <c r="DMG47" s="100"/>
      <c r="DMK47" s="97"/>
      <c r="DMX47" s="97"/>
      <c r="DOC47" s="108"/>
      <c r="DOD47" s="109"/>
      <c r="DOE47" s="105"/>
      <c r="DOF47" s="110"/>
      <c r="DOG47" s="106"/>
      <c r="DOH47" s="110"/>
      <c r="DOI47" s="105"/>
      <c r="DOJ47" s="105"/>
      <c r="DOU47" s="97"/>
      <c r="DPA47" s="100"/>
      <c r="DPE47" s="97"/>
      <c r="DPR47" s="97"/>
      <c r="DQW47" s="108"/>
      <c r="DQX47" s="109"/>
      <c r="DQY47" s="105"/>
      <c r="DQZ47" s="110"/>
      <c r="DRA47" s="106"/>
      <c r="DRB47" s="110"/>
      <c r="DRC47" s="105"/>
      <c r="DRD47" s="105"/>
      <c r="DRO47" s="97"/>
      <c r="DRU47" s="100"/>
      <c r="DRY47" s="97"/>
      <c r="DSL47" s="97"/>
      <c r="DTQ47" s="108"/>
      <c r="DTR47" s="109"/>
      <c r="DTS47" s="105"/>
      <c r="DTT47" s="110"/>
      <c r="DTU47" s="106"/>
      <c r="DTV47" s="110"/>
      <c r="DTW47" s="105"/>
      <c r="DTX47" s="105"/>
      <c r="DUI47" s="97"/>
      <c r="DUO47" s="100"/>
      <c r="DUS47" s="97"/>
      <c r="DVF47" s="97"/>
      <c r="DWK47" s="108"/>
      <c r="DWL47" s="109"/>
      <c r="DWM47" s="105"/>
      <c r="DWN47" s="110"/>
      <c r="DWO47" s="106"/>
      <c r="DWP47" s="110"/>
      <c r="DWQ47" s="105"/>
      <c r="DWR47" s="105"/>
      <c r="DXC47" s="97"/>
      <c r="DXI47" s="100"/>
      <c r="DXM47" s="97"/>
      <c r="DXZ47" s="97"/>
      <c r="DZE47" s="108"/>
      <c r="DZF47" s="109"/>
      <c r="DZG47" s="105"/>
      <c r="DZH47" s="110"/>
      <c r="DZI47" s="106"/>
      <c r="DZJ47" s="110"/>
      <c r="DZK47" s="105"/>
      <c r="DZL47" s="105"/>
      <c r="DZW47" s="97"/>
      <c r="EAC47" s="100"/>
      <c r="EAG47" s="97"/>
      <c r="EAT47" s="97"/>
      <c r="EBY47" s="108"/>
      <c r="EBZ47" s="109"/>
      <c r="ECA47" s="105"/>
      <c r="ECB47" s="110"/>
      <c r="ECC47" s="106"/>
      <c r="ECD47" s="110"/>
      <c r="ECE47" s="105"/>
      <c r="ECF47" s="105"/>
      <c r="ECQ47" s="97"/>
      <c r="ECW47" s="100"/>
      <c r="EDA47" s="97"/>
      <c r="EDN47" s="97"/>
      <c r="EES47" s="108"/>
      <c r="EET47" s="109"/>
      <c r="EEU47" s="105"/>
      <c r="EEV47" s="110"/>
      <c r="EEW47" s="106"/>
      <c r="EEX47" s="110"/>
      <c r="EEY47" s="105"/>
      <c r="EEZ47" s="105"/>
      <c r="EFK47" s="97"/>
      <c r="EFQ47" s="100"/>
      <c r="EFU47" s="97"/>
      <c r="EGH47" s="97"/>
      <c r="EHM47" s="108"/>
      <c r="EHN47" s="109"/>
      <c r="EHO47" s="105"/>
      <c r="EHP47" s="110"/>
      <c r="EHQ47" s="106"/>
      <c r="EHR47" s="110"/>
      <c r="EHS47" s="105"/>
      <c r="EHT47" s="105"/>
      <c r="EIE47" s="97"/>
      <c r="EIK47" s="100"/>
      <c r="EIO47" s="97"/>
      <c r="EJB47" s="97"/>
      <c r="EKG47" s="108"/>
      <c r="EKH47" s="109"/>
      <c r="EKI47" s="105"/>
      <c r="EKJ47" s="110"/>
      <c r="EKK47" s="106"/>
      <c r="EKL47" s="110"/>
      <c r="EKM47" s="105"/>
      <c r="EKN47" s="105"/>
      <c r="EKY47" s="97"/>
      <c r="ELE47" s="100"/>
      <c r="ELI47" s="97"/>
      <c r="ELV47" s="97"/>
      <c r="ENA47" s="108"/>
      <c r="ENB47" s="109"/>
      <c r="ENC47" s="105"/>
      <c r="END47" s="110"/>
      <c r="ENE47" s="106"/>
      <c r="ENF47" s="110"/>
      <c r="ENG47" s="105"/>
      <c r="ENH47" s="105"/>
      <c r="ENS47" s="97"/>
      <c r="ENY47" s="100"/>
      <c r="EOC47" s="97"/>
      <c r="EOP47" s="97"/>
      <c r="EPU47" s="108"/>
      <c r="EPV47" s="109"/>
      <c r="EPW47" s="105"/>
      <c r="EPX47" s="110"/>
      <c r="EPY47" s="106"/>
      <c r="EPZ47" s="110"/>
      <c r="EQA47" s="105"/>
      <c r="EQB47" s="105"/>
      <c r="EQM47" s="97"/>
      <c r="EQS47" s="100"/>
      <c r="EQW47" s="97"/>
      <c r="ERJ47" s="97"/>
      <c r="ESO47" s="108"/>
      <c r="ESP47" s="109"/>
      <c r="ESQ47" s="105"/>
      <c r="ESR47" s="110"/>
      <c r="ESS47" s="106"/>
      <c r="EST47" s="110"/>
      <c r="ESU47" s="105"/>
      <c r="ESV47" s="105"/>
      <c r="ETG47" s="97"/>
      <c r="ETM47" s="100"/>
      <c r="ETQ47" s="97"/>
      <c r="EUD47" s="97"/>
      <c r="EVI47" s="108"/>
      <c r="EVJ47" s="109"/>
      <c r="EVK47" s="105"/>
      <c r="EVL47" s="110"/>
      <c r="EVM47" s="106"/>
      <c r="EVN47" s="110"/>
      <c r="EVO47" s="105"/>
      <c r="EVP47" s="105"/>
      <c r="EWA47" s="97"/>
      <c r="EWG47" s="100"/>
      <c r="EWK47" s="97"/>
      <c r="EWX47" s="97"/>
      <c r="EYC47" s="108"/>
      <c r="EYD47" s="109"/>
      <c r="EYE47" s="105"/>
      <c r="EYF47" s="110"/>
      <c r="EYG47" s="106"/>
      <c r="EYH47" s="110"/>
      <c r="EYI47" s="105"/>
      <c r="EYJ47" s="105"/>
      <c r="EYU47" s="97"/>
      <c r="EZA47" s="100"/>
      <c r="EZE47" s="97"/>
      <c r="EZR47" s="97"/>
      <c r="FAW47" s="108"/>
      <c r="FAX47" s="109"/>
      <c r="FAY47" s="105"/>
      <c r="FAZ47" s="110"/>
      <c r="FBA47" s="106"/>
      <c r="FBB47" s="110"/>
      <c r="FBC47" s="105"/>
      <c r="FBD47" s="105"/>
      <c r="FBO47" s="97"/>
      <c r="FBU47" s="100"/>
      <c r="FBY47" s="97"/>
      <c r="FCL47" s="97"/>
      <c r="FDQ47" s="108"/>
      <c r="FDR47" s="109"/>
      <c r="FDS47" s="105"/>
      <c r="FDT47" s="110"/>
      <c r="FDU47" s="106"/>
      <c r="FDV47" s="110"/>
      <c r="FDW47" s="105"/>
      <c r="FDX47" s="105"/>
      <c r="FEI47" s="97"/>
      <c r="FEO47" s="100"/>
      <c r="FES47" s="97"/>
      <c r="FFF47" s="97"/>
      <c r="FGK47" s="108"/>
      <c r="FGL47" s="109"/>
      <c r="FGM47" s="105"/>
      <c r="FGN47" s="110"/>
      <c r="FGO47" s="106"/>
      <c r="FGP47" s="110"/>
      <c r="FGQ47" s="105"/>
      <c r="FGR47" s="105"/>
      <c r="FHC47" s="97"/>
      <c r="FHI47" s="100"/>
      <c r="FHM47" s="97"/>
      <c r="FHZ47" s="97"/>
      <c r="FJE47" s="108"/>
      <c r="FJF47" s="109"/>
      <c r="FJG47" s="105"/>
      <c r="FJH47" s="110"/>
      <c r="FJI47" s="106"/>
      <c r="FJJ47" s="110"/>
      <c r="FJK47" s="105"/>
      <c r="FJL47" s="105"/>
      <c r="FJW47" s="97"/>
      <c r="FKC47" s="100"/>
      <c r="FKG47" s="97"/>
      <c r="FKT47" s="97"/>
      <c r="FLY47" s="108"/>
      <c r="FLZ47" s="109"/>
      <c r="FMA47" s="105"/>
      <c r="FMB47" s="110"/>
      <c r="FMC47" s="106"/>
      <c r="FMD47" s="110"/>
      <c r="FME47" s="105"/>
      <c r="FMF47" s="105"/>
      <c r="FMQ47" s="97"/>
      <c r="FMW47" s="100"/>
      <c r="FNA47" s="97"/>
      <c r="FNN47" s="97"/>
      <c r="FOS47" s="108"/>
      <c r="FOT47" s="109"/>
      <c r="FOU47" s="105"/>
      <c r="FOV47" s="110"/>
      <c r="FOW47" s="106"/>
      <c r="FOX47" s="110"/>
      <c r="FOY47" s="105"/>
      <c r="FOZ47" s="105"/>
      <c r="FPK47" s="97"/>
      <c r="FPQ47" s="100"/>
      <c r="FPU47" s="97"/>
      <c r="FQH47" s="97"/>
      <c r="FRM47" s="108"/>
      <c r="FRN47" s="109"/>
      <c r="FRO47" s="105"/>
      <c r="FRP47" s="110"/>
      <c r="FRQ47" s="106"/>
      <c r="FRR47" s="110"/>
      <c r="FRS47" s="105"/>
      <c r="FRT47" s="105"/>
      <c r="FSE47" s="97"/>
      <c r="FSK47" s="100"/>
      <c r="FSO47" s="97"/>
      <c r="FTB47" s="97"/>
      <c r="FUG47" s="108"/>
      <c r="FUH47" s="109"/>
      <c r="FUI47" s="105"/>
      <c r="FUJ47" s="110"/>
      <c r="FUK47" s="106"/>
      <c r="FUL47" s="110"/>
      <c r="FUM47" s="105"/>
      <c r="FUN47" s="105"/>
      <c r="FUY47" s="97"/>
      <c r="FVE47" s="100"/>
      <c r="FVI47" s="97"/>
      <c r="FVV47" s="97"/>
      <c r="FXA47" s="108"/>
      <c r="FXB47" s="109"/>
      <c r="FXC47" s="105"/>
      <c r="FXD47" s="110"/>
      <c r="FXE47" s="106"/>
      <c r="FXF47" s="110"/>
      <c r="FXG47" s="105"/>
      <c r="FXH47" s="105"/>
      <c r="FXS47" s="97"/>
      <c r="FXY47" s="100"/>
      <c r="FYC47" s="97"/>
      <c r="FYP47" s="97"/>
      <c r="FZU47" s="108"/>
      <c r="FZV47" s="109"/>
      <c r="FZW47" s="105"/>
      <c r="FZX47" s="110"/>
      <c r="FZY47" s="106"/>
      <c r="FZZ47" s="110"/>
      <c r="GAA47" s="105"/>
      <c r="GAB47" s="105"/>
      <c r="GAM47" s="97"/>
      <c r="GAS47" s="100"/>
      <c r="GAW47" s="97"/>
      <c r="GBJ47" s="97"/>
      <c r="GCO47" s="108"/>
      <c r="GCP47" s="109"/>
      <c r="GCQ47" s="105"/>
      <c r="GCR47" s="110"/>
      <c r="GCS47" s="106"/>
      <c r="GCT47" s="110"/>
      <c r="GCU47" s="105"/>
      <c r="GCV47" s="105"/>
      <c r="GDG47" s="97"/>
      <c r="GDM47" s="100"/>
      <c r="GDQ47" s="97"/>
      <c r="GED47" s="97"/>
      <c r="GFI47" s="108"/>
      <c r="GFJ47" s="109"/>
      <c r="GFK47" s="105"/>
      <c r="GFL47" s="110"/>
      <c r="GFM47" s="106"/>
      <c r="GFN47" s="110"/>
      <c r="GFO47" s="105"/>
      <c r="GFP47" s="105"/>
      <c r="GGA47" s="97"/>
      <c r="GGG47" s="100"/>
      <c r="GGK47" s="97"/>
      <c r="GGX47" s="97"/>
      <c r="GIC47" s="108"/>
      <c r="GID47" s="109"/>
      <c r="GIE47" s="105"/>
      <c r="GIF47" s="110"/>
      <c r="GIG47" s="106"/>
      <c r="GIH47" s="110"/>
      <c r="GII47" s="105"/>
      <c r="GIJ47" s="105"/>
      <c r="GIU47" s="97"/>
      <c r="GJA47" s="100"/>
      <c r="GJE47" s="97"/>
      <c r="GJR47" s="97"/>
      <c r="GKW47" s="108"/>
      <c r="GKX47" s="109"/>
      <c r="GKY47" s="105"/>
      <c r="GKZ47" s="110"/>
      <c r="GLA47" s="106"/>
      <c r="GLB47" s="110"/>
      <c r="GLC47" s="105"/>
      <c r="GLD47" s="105"/>
      <c r="GLO47" s="97"/>
      <c r="GLU47" s="100"/>
      <c r="GLY47" s="97"/>
      <c r="GML47" s="97"/>
      <c r="GNQ47" s="108"/>
      <c r="GNR47" s="109"/>
      <c r="GNS47" s="105"/>
      <c r="GNT47" s="110"/>
      <c r="GNU47" s="106"/>
      <c r="GNV47" s="110"/>
      <c r="GNW47" s="105"/>
      <c r="GNX47" s="105"/>
      <c r="GOI47" s="97"/>
      <c r="GOO47" s="100"/>
      <c r="GOS47" s="97"/>
      <c r="GPF47" s="97"/>
      <c r="GQK47" s="108"/>
      <c r="GQL47" s="109"/>
      <c r="GQM47" s="105"/>
      <c r="GQN47" s="110"/>
      <c r="GQO47" s="106"/>
      <c r="GQP47" s="110"/>
      <c r="GQQ47" s="105"/>
      <c r="GQR47" s="105"/>
      <c r="GRC47" s="97"/>
      <c r="GRI47" s="100"/>
      <c r="GRM47" s="97"/>
      <c r="GRZ47" s="97"/>
      <c r="GTE47" s="108"/>
      <c r="GTF47" s="109"/>
      <c r="GTG47" s="105"/>
      <c r="GTH47" s="110"/>
      <c r="GTI47" s="106"/>
      <c r="GTJ47" s="110"/>
      <c r="GTK47" s="105"/>
      <c r="GTL47" s="105"/>
      <c r="GTW47" s="97"/>
      <c r="GUC47" s="100"/>
      <c r="GUG47" s="97"/>
      <c r="GUT47" s="97"/>
      <c r="GVY47" s="108"/>
      <c r="GVZ47" s="109"/>
      <c r="GWA47" s="105"/>
      <c r="GWB47" s="110"/>
      <c r="GWC47" s="106"/>
      <c r="GWD47" s="110"/>
      <c r="GWE47" s="105"/>
      <c r="GWF47" s="105"/>
      <c r="GWQ47" s="97"/>
      <c r="GWW47" s="100"/>
      <c r="GXA47" s="97"/>
      <c r="GXN47" s="97"/>
      <c r="GYS47" s="108"/>
      <c r="GYT47" s="109"/>
      <c r="GYU47" s="105"/>
      <c r="GYV47" s="110"/>
      <c r="GYW47" s="106"/>
      <c r="GYX47" s="110"/>
      <c r="GYY47" s="105"/>
      <c r="GYZ47" s="105"/>
      <c r="GZK47" s="97"/>
      <c r="GZQ47" s="100"/>
      <c r="GZU47" s="97"/>
      <c r="HAH47" s="97"/>
      <c r="HBM47" s="108"/>
      <c r="HBN47" s="109"/>
      <c r="HBO47" s="105"/>
      <c r="HBP47" s="110"/>
      <c r="HBQ47" s="106"/>
      <c r="HBR47" s="110"/>
      <c r="HBS47" s="105"/>
      <c r="HBT47" s="105"/>
      <c r="HCE47" s="97"/>
      <c r="HCK47" s="100"/>
      <c r="HCO47" s="97"/>
      <c r="HDB47" s="97"/>
      <c r="HEG47" s="108"/>
      <c r="HEH47" s="109"/>
      <c r="HEI47" s="105"/>
      <c r="HEJ47" s="110"/>
      <c r="HEK47" s="106"/>
      <c r="HEL47" s="110"/>
      <c r="HEM47" s="105"/>
      <c r="HEN47" s="105"/>
      <c r="HEY47" s="97"/>
      <c r="HFE47" s="100"/>
      <c r="HFI47" s="97"/>
      <c r="HFV47" s="97"/>
      <c r="HHA47" s="108"/>
      <c r="HHB47" s="109"/>
      <c r="HHC47" s="105"/>
      <c r="HHD47" s="110"/>
      <c r="HHE47" s="106"/>
      <c r="HHF47" s="110"/>
      <c r="HHG47" s="105"/>
      <c r="HHH47" s="105"/>
      <c r="HHS47" s="97"/>
      <c r="HHY47" s="100"/>
      <c r="HIC47" s="97"/>
      <c r="HIP47" s="97"/>
      <c r="HJU47" s="108"/>
      <c r="HJV47" s="109"/>
      <c r="HJW47" s="105"/>
      <c r="HJX47" s="110"/>
      <c r="HJY47" s="106"/>
      <c r="HJZ47" s="110"/>
      <c r="HKA47" s="105"/>
      <c r="HKB47" s="105"/>
      <c r="HKM47" s="97"/>
      <c r="HKS47" s="100"/>
      <c r="HKW47" s="97"/>
      <c r="HLJ47" s="97"/>
      <c r="HMO47" s="108"/>
      <c r="HMP47" s="109"/>
      <c r="HMQ47" s="105"/>
      <c r="HMR47" s="110"/>
      <c r="HMS47" s="106"/>
      <c r="HMT47" s="110"/>
      <c r="HMU47" s="105"/>
      <c r="HMV47" s="105"/>
      <c r="HNG47" s="97"/>
      <c r="HNM47" s="100"/>
      <c r="HNQ47" s="97"/>
      <c r="HOD47" s="97"/>
      <c r="HPI47" s="108"/>
      <c r="HPJ47" s="109"/>
      <c r="HPK47" s="105"/>
      <c r="HPL47" s="110"/>
      <c r="HPM47" s="106"/>
      <c r="HPN47" s="110"/>
      <c r="HPO47" s="105"/>
      <c r="HPP47" s="105"/>
      <c r="HQA47" s="97"/>
      <c r="HQG47" s="100"/>
      <c r="HQK47" s="97"/>
      <c r="HQX47" s="97"/>
      <c r="HSC47" s="108"/>
      <c r="HSD47" s="109"/>
      <c r="HSE47" s="105"/>
      <c r="HSF47" s="110"/>
      <c r="HSG47" s="106"/>
      <c r="HSH47" s="110"/>
      <c r="HSI47" s="105"/>
      <c r="HSJ47" s="105"/>
      <c r="HSU47" s="97"/>
      <c r="HTA47" s="100"/>
      <c r="HTE47" s="97"/>
      <c r="HTR47" s="97"/>
      <c r="HUW47" s="108"/>
      <c r="HUX47" s="109"/>
      <c r="HUY47" s="105"/>
      <c r="HUZ47" s="110"/>
      <c r="HVA47" s="106"/>
      <c r="HVB47" s="110"/>
      <c r="HVC47" s="105"/>
      <c r="HVD47" s="105"/>
      <c r="HVO47" s="97"/>
      <c r="HVU47" s="100"/>
      <c r="HVY47" s="97"/>
      <c r="HWL47" s="97"/>
      <c r="HXQ47" s="108"/>
      <c r="HXR47" s="109"/>
      <c r="HXS47" s="105"/>
      <c r="HXT47" s="110"/>
      <c r="HXU47" s="106"/>
      <c r="HXV47" s="110"/>
      <c r="HXW47" s="105"/>
      <c r="HXX47" s="105"/>
      <c r="HYI47" s="97"/>
      <c r="HYO47" s="100"/>
      <c r="HYS47" s="97"/>
      <c r="HZF47" s="97"/>
      <c r="IAK47" s="108"/>
      <c r="IAL47" s="109"/>
      <c r="IAM47" s="105"/>
      <c r="IAN47" s="110"/>
      <c r="IAO47" s="106"/>
      <c r="IAP47" s="110"/>
      <c r="IAQ47" s="105"/>
      <c r="IAR47" s="105"/>
      <c r="IBC47" s="97"/>
      <c r="IBI47" s="100"/>
      <c r="IBM47" s="97"/>
      <c r="IBZ47" s="97"/>
      <c r="IDE47" s="108"/>
      <c r="IDF47" s="109"/>
      <c r="IDG47" s="105"/>
      <c r="IDH47" s="110"/>
      <c r="IDI47" s="106"/>
      <c r="IDJ47" s="110"/>
      <c r="IDK47" s="105"/>
      <c r="IDL47" s="105"/>
      <c r="IDW47" s="97"/>
      <c r="IEC47" s="100"/>
      <c r="IEG47" s="97"/>
      <c r="IET47" s="97"/>
      <c r="IFY47" s="108"/>
      <c r="IFZ47" s="109"/>
      <c r="IGA47" s="105"/>
      <c r="IGB47" s="110"/>
      <c r="IGC47" s="106"/>
      <c r="IGD47" s="110"/>
      <c r="IGE47" s="105"/>
      <c r="IGF47" s="105"/>
      <c r="IGQ47" s="97"/>
      <c r="IGW47" s="100"/>
      <c r="IHA47" s="97"/>
      <c r="IHN47" s="97"/>
      <c r="IIS47" s="108"/>
      <c r="IIT47" s="109"/>
      <c r="IIU47" s="105"/>
      <c r="IIV47" s="110"/>
      <c r="IIW47" s="106"/>
      <c r="IIX47" s="110"/>
      <c r="IIY47" s="105"/>
      <c r="IIZ47" s="105"/>
      <c r="IJK47" s="97"/>
      <c r="IJQ47" s="100"/>
      <c r="IJU47" s="97"/>
      <c r="IKH47" s="97"/>
      <c r="ILM47" s="108"/>
      <c r="ILN47" s="109"/>
      <c r="ILO47" s="105"/>
      <c r="ILP47" s="110"/>
      <c r="ILQ47" s="106"/>
      <c r="ILR47" s="110"/>
      <c r="ILS47" s="105"/>
      <c r="ILT47" s="105"/>
      <c r="IME47" s="97"/>
      <c r="IMK47" s="100"/>
      <c r="IMO47" s="97"/>
      <c r="INB47" s="97"/>
      <c r="IOG47" s="108"/>
      <c r="IOH47" s="109"/>
      <c r="IOI47" s="105"/>
      <c r="IOJ47" s="110"/>
      <c r="IOK47" s="106"/>
      <c r="IOL47" s="110"/>
      <c r="IOM47" s="105"/>
      <c r="ION47" s="105"/>
      <c r="IOY47" s="97"/>
      <c r="IPE47" s="100"/>
      <c r="IPI47" s="97"/>
      <c r="IPV47" s="97"/>
      <c r="IRA47" s="108"/>
      <c r="IRB47" s="109"/>
      <c r="IRC47" s="105"/>
      <c r="IRD47" s="110"/>
      <c r="IRE47" s="106"/>
      <c r="IRF47" s="110"/>
      <c r="IRG47" s="105"/>
      <c r="IRH47" s="105"/>
      <c r="IRS47" s="97"/>
      <c r="IRY47" s="100"/>
      <c r="ISC47" s="97"/>
      <c r="ISP47" s="97"/>
      <c r="ITU47" s="108"/>
      <c r="ITV47" s="109"/>
      <c r="ITW47" s="105"/>
      <c r="ITX47" s="110"/>
      <c r="ITY47" s="106"/>
      <c r="ITZ47" s="110"/>
      <c r="IUA47" s="105"/>
      <c r="IUB47" s="105"/>
      <c r="IUM47" s="97"/>
      <c r="IUS47" s="100"/>
      <c r="IUW47" s="97"/>
      <c r="IVJ47" s="97"/>
      <c r="IWO47" s="108"/>
      <c r="IWP47" s="109"/>
      <c r="IWQ47" s="105"/>
      <c r="IWR47" s="110"/>
      <c r="IWS47" s="106"/>
      <c r="IWT47" s="110"/>
      <c r="IWU47" s="105"/>
      <c r="IWV47" s="105"/>
      <c r="IXG47" s="97"/>
      <c r="IXM47" s="100"/>
      <c r="IXQ47" s="97"/>
      <c r="IYD47" s="97"/>
      <c r="IZI47" s="108"/>
      <c r="IZJ47" s="109"/>
      <c r="IZK47" s="105"/>
      <c r="IZL47" s="110"/>
      <c r="IZM47" s="106"/>
      <c r="IZN47" s="110"/>
      <c r="IZO47" s="105"/>
      <c r="IZP47" s="105"/>
      <c r="JAA47" s="97"/>
      <c r="JAG47" s="100"/>
      <c r="JAK47" s="97"/>
      <c r="JAX47" s="97"/>
      <c r="JCC47" s="108"/>
      <c r="JCD47" s="109"/>
      <c r="JCE47" s="105"/>
      <c r="JCF47" s="110"/>
      <c r="JCG47" s="106"/>
      <c r="JCH47" s="110"/>
      <c r="JCI47" s="105"/>
      <c r="JCJ47" s="105"/>
      <c r="JCU47" s="97"/>
      <c r="JDA47" s="100"/>
      <c r="JDE47" s="97"/>
      <c r="JDR47" s="97"/>
      <c r="JEW47" s="108"/>
      <c r="JEX47" s="109"/>
      <c r="JEY47" s="105"/>
      <c r="JEZ47" s="110"/>
      <c r="JFA47" s="106"/>
      <c r="JFB47" s="110"/>
      <c r="JFC47" s="105"/>
      <c r="JFD47" s="105"/>
      <c r="JFO47" s="97"/>
      <c r="JFU47" s="100"/>
      <c r="JFY47" s="97"/>
      <c r="JGL47" s="97"/>
      <c r="JHQ47" s="108"/>
      <c r="JHR47" s="109"/>
      <c r="JHS47" s="105"/>
      <c r="JHT47" s="110"/>
      <c r="JHU47" s="106"/>
      <c r="JHV47" s="110"/>
      <c r="JHW47" s="105"/>
      <c r="JHX47" s="105"/>
      <c r="JII47" s="97"/>
      <c r="JIO47" s="100"/>
      <c r="JIS47" s="97"/>
      <c r="JJF47" s="97"/>
      <c r="JKK47" s="108"/>
      <c r="JKL47" s="109"/>
      <c r="JKM47" s="105"/>
      <c r="JKN47" s="110"/>
      <c r="JKO47" s="106"/>
      <c r="JKP47" s="110"/>
      <c r="JKQ47" s="105"/>
      <c r="JKR47" s="105"/>
      <c r="JLC47" s="97"/>
      <c r="JLI47" s="100"/>
      <c r="JLM47" s="97"/>
      <c r="JLZ47" s="97"/>
      <c r="JNE47" s="108"/>
      <c r="JNF47" s="109"/>
      <c r="JNG47" s="105"/>
      <c r="JNH47" s="110"/>
      <c r="JNI47" s="106"/>
      <c r="JNJ47" s="110"/>
      <c r="JNK47" s="105"/>
      <c r="JNL47" s="105"/>
      <c r="JNW47" s="97"/>
      <c r="JOC47" s="100"/>
      <c r="JOG47" s="97"/>
      <c r="JOT47" s="97"/>
      <c r="JPY47" s="108"/>
      <c r="JPZ47" s="109"/>
      <c r="JQA47" s="105"/>
      <c r="JQB47" s="110"/>
      <c r="JQC47" s="106"/>
      <c r="JQD47" s="110"/>
      <c r="JQE47" s="105"/>
      <c r="JQF47" s="105"/>
      <c r="JQQ47" s="97"/>
      <c r="JQW47" s="100"/>
      <c r="JRA47" s="97"/>
      <c r="JRN47" s="97"/>
      <c r="JSS47" s="108"/>
      <c r="JST47" s="109"/>
      <c r="JSU47" s="105"/>
      <c r="JSV47" s="110"/>
      <c r="JSW47" s="106"/>
      <c r="JSX47" s="110"/>
      <c r="JSY47" s="105"/>
      <c r="JSZ47" s="105"/>
      <c r="JTK47" s="97"/>
      <c r="JTQ47" s="100"/>
      <c r="JTU47" s="97"/>
      <c r="JUH47" s="97"/>
    </row>
    <row r="48" spans="1:1016 1027:2045 2058:3066 3097:4074 4105:5120 5131:6139 6145:7157 7170:7314" x14ac:dyDescent="0.2">
      <c r="A48" s="108"/>
      <c r="B48" s="109"/>
      <c r="C48" s="105"/>
      <c r="D48" s="110"/>
      <c r="E48" s="106"/>
      <c r="F48" s="110"/>
      <c r="G48" s="105"/>
      <c r="H48" s="105"/>
      <c r="S48" s="97"/>
      <c r="Y48" s="100"/>
      <c r="AC48" s="97"/>
      <c r="AP48" s="97"/>
      <c r="BU48" s="108"/>
      <c r="BV48" s="109"/>
      <c r="BW48" s="105"/>
      <c r="BX48" s="110"/>
      <c r="BY48" s="106"/>
      <c r="BZ48" s="110"/>
      <c r="CA48" s="105"/>
      <c r="CB48" s="105"/>
      <c r="CM48" s="97"/>
      <c r="CS48" s="100"/>
      <c r="CW48" s="97"/>
      <c r="DJ48" s="97"/>
      <c r="EO48" s="108"/>
      <c r="EP48" s="109"/>
      <c r="EQ48" s="105"/>
      <c r="ER48" s="110"/>
      <c r="ES48" s="106"/>
      <c r="ET48" s="110"/>
      <c r="EU48" s="105"/>
      <c r="EV48" s="105"/>
      <c r="FG48" s="97"/>
      <c r="FM48" s="100"/>
      <c r="FQ48" s="97"/>
      <c r="GD48" s="97"/>
      <c r="HI48" s="108"/>
      <c r="HJ48" s="109"/>
      <c r="HK48" s="105"/>
      <c r="HL48" s="110"/>
      <c r="HM48" s="106"/>
      <c r="HN48" s="110"/>
      <c r="HO48" s="105"/>
      <c r="HP48" s="105"/>
      <c r="IA48" s="97"/>
      <c r="IG48" s="100"/>
      <c r="IK48" s="97"/>
      <c r="IX48" s="97"/>
      <c r="KC48" s="108"/>
      <c r="KD48" s="109"/>
      <c r="KE48" s="105"/>
      <c r="KF48" s="110"/>
      <c r="KG48" s="106"/>
      <c r="KH48" s="110"/>
      <c r="KI48" s="105"/>
      <c r="KJ48" s="105"/>
      <c r="KU48" s="97"/>
      <c r="LA48" s="100"/>
      <c r="LE48" s="97"/>
      <c r="LR48" s="97"/>
      <c r="MW48" s="108"/>
      <c r="MX48" s="109"/>
      <c r="MY48" s="105"/>
      <c r="MZ48" s="110"/>
      <c r="NA48" s="106"/>
      <c r="NB48" s="110"/>
      <c r="NC48" s="105"/>
      <c r="ND48" s="105"/>
      <c r="NO48" s="97"/>
      <c r="NU48" s="100"/>
      <c r="NY48" s="97"/>
      <c r="OL48" s="97"/>
      <c r="PQ48" s="108"/>
      <c r="PR48" s="109"/>
      <c r="PS48" s="105"/>
      <c r="PT48" s="110"/>
      <c r="PU48" s="106"/>
      <c r="PV48" s="110"/>
      <c r="PW48" s="105"/>
      <c r="PX48" s="105"/>
      <c r="QI48" s="97"/>
      <c r="QO48" s="100"/>
      <c r="QS48" s="97"/>
      <c r="RF48" s="97"/>
      <c r="SK48" s="108"/>
      <c r="SL48" s="109"/>
      <c r="SM48" s="105"/>
      <c r="SN48" s="110"/>
      <c r="SO48" s="106"/>
      <c r="SP48" s="110"/>
      <c r="SQ48" s="105"/>
      <c r="SR48" s="105"/>
      <c r="TC48" s="97"/>
      <c r="TI48" s="100"/>
      <c r="TM48" s="97"/>
      <c r="TZ48" s="97"/>
      <c r="VE48" s="108"/>
      <c r="VF48" s="109"/>
      <c r="VG48" s="105"/>
      <c r="VH48" s="110"/>
      <c r="VI48" s="106"/>
      <c r="VJ48" s="110"/>
      <c r="VK48" s="105"/>
      <c r="VL48" s="105"/>
      <c r="VW48" s="97"/>
      <c r="WC48" s="100"/>
      <c r="WG48" s="97"/>
      <c r="WT48" s="97"/>
      <c r="XY48" s="108"/>
      <c r="XZ48" s="109"/>
      <c r="YA48" s="105"/>
      <c r="YB48" s="110"/>
      <c r="YC48" s="106"/>
      <c r="YD48" s="110"/>
      <c r="YE48" s="105"/>
      <c r="YF48" s="105"/>
      <c r="YQ48" s="97"/>
      <c r="YW48" s="100"/>
      <c r="ZA48" s="97"/>
      <c r="ZN48" s="97"/>
      <c r="AAS48" s="108"/>
      <c r="AAT48" s="109"/>
      <c r="AAU48" s="105"/>
      <c r="AAV48" s="110"/>
      <c r="AAW48" s="106"/>
      <c r="AAX48" s="110"/>
      <c r="AAY48" s="105"/>
      <c r="AAZ48" s="105"/>
      <c r="ABK48" s="97"/>
      <c r="ABQ48" s="100"/>
      <c r="ABU48" s="97"/>
      <c r="ACH48" s="97"/>
      <c r="ADM48" s="108"/>
      <c r="ADN48" s="109"/>
      <c r="ADO48" s="105"/>
      <c r="ADP48" s="110"/>
      <c r="ADQ48" s="106"/>
      <c r="ADR48" s="110"/>
      <c r="ADS48" s="105"/>
      <c r="ADT48" s="105"/>
      <c r="AEE48" s="97"/>
      <c r="AEK48" s="100"/>
      <c r="AEO48" s="97"/>
      <c r="AFB48" s="97"/>
      <c r="AGG48" s="108"/>
      <c r="AGH48" s="109"/>
      <c r="AGI48" s="105"/>
      <c r="AGJ48" s="110"/>
      <c r="AGK48" s="106"/>
      <c r="AGL48" s="110"/>
      <c r="AGM48" s="105"/>
      <c r="AGN48" s="105"/>
      <c r="AGY48" s="97"/>
      <c r="AHE48" s="100"/>
      <c r="AHI48" s="97"/>
      <c r="AHV48" s="97"/>
      <c r="AJA48" s="108"/>
      <c r="AJB48" s="109"/>
      <c r="AJC48" s="105"/>
      <c r="AJD48" s="110"/>
      <c r="AJE48" s="106"/>
      <c r="AJF48" s="110"/>
      <c r="AJG48" s="105"/>
      <c r="AJH48" s="105"/>
      <c r="AJS48" s="97"/>
      <c r="AJY48" s="100"/>
      <c r="AKC48" s="97"/>
      <c r="AKP48" s="97"/>
      <c r="ALU48" s="108"/>
      <c r="ALV48" s="109"/>
      <c r="ALW48" s="105"/>
      <c r="ALX48" s="110"/>
      <c r="ALY48" s="106"/>
      <c r="ALZ48" s="110"/>
      <c r="AMA48" s="105"/>
      <c r="AMB48" s="105"/>
      <c r="AMM48" s="97"/>
      <c r="AMS48" s="100"/>
      <c r="AMW48" s="97"/>
      <c r="ANJ48" s="97"/>
      <c r="AOO48" s="108"/>
      <c r="AOP48" s="109"/>
      <c r="AOQ48" s="105"/>
      <c r="AOR48" s="110"/>
      <c r="AOS48" s="106"/>
      <c r="AOT48" s="110"/>
      <c r="AOU48" s="105"/>
      <c r="AOV48" s="105"/>
      <c r="APG48" s="97"/>
      <c r="APM48" s="100"/>
      <c r="APQ48" s="97"/>
      <c r="AQD48" s="97"/>
      <c r="ARI48" s="108"/>
      <c r="ARJ48" s="109"/>
      <c r="ARK48" s="105"/>
      <c r="ARL48" s="110"/>
      <c r="ARM48" s="106"/>
      <c r="ARN48" s="110"/>
      <c r="ARO48" s="105"/>
      <c r="ARP48" s="105"/>
      <c r="ASA48" s="97"/>
      <c r="ASG48" s="100"/>
      <c r="ASK48" s="97"/>
      <c r="ASX48" s="97"/>
      <c r="AUC48" s="108"/>
      <c r="AUD48" s="109"/>
      <c r="AUE48" s="105"/>
      <c r="AUF48" s="110"/>
      <c r="AUG48" s="106"/>
      <c r="AUH48" s="110"/>
      <c r="AUI48" s="105"/>
      <c r="AUJ48" s="105"/>
      <c r="AUU48" s="97"/>
      <c r="AVA48" s="100"/>
      <c r="AVE48" s="97"/>
      <c r="AVR48" s="97"/>
      <c r="AWW48" s="108"/>
      <c r="AWX48" s="109"/>
      <c r="AWY48" s="105"/>
      <c r="AWZ48" s="110"/>
      <c r="AXA48" s="106"/>
      <c r="AXB48" s="110"/>
      <c r="AXC48" s="105"/>
      <c r="AXD48" s="105"/>
      <c r="AXO48" s="97"/>
      <c r="AXU48" s="100"/>
      <c r="AXY48" s="97"/>
      <c r="AYL48" s="97"/>
      <c r="AZQ48" s="108"/>
      <c r="AZR48" s="109"/>
      <c r="AZS48" s="105"/>
      <c r="AZT48" s="110"/>
      <c r="AZU48" s="106"/>
      <c r="AZV48" s="110"/>
      <c r="AZW48" s="105"/>
      <c r="AZX48" s="105"/>
      <c r="BAI48" s="97"/>
      <c r="BAO48" s="100"/>
      <c r="BAS48" s="97"/>
      <c r="BBF48" s="97"/>
      <c r="BCK48" s="108"/>
      <c r="BCL48" s="109"/>
      <c r="BCM48" s="105"/>
      <c r="BCN48" s="110"/>
      <c r="BCO48" s="106"/>
      <c r="BCP48" s="110"/>
      <c r="BCQ48" s="105"/>
      <c r="BCR48" s="105"/>
      <c r="BDC48" s="97"/>
      <c r="BDI48" s="100"/>
      <c r="BDM48" s="97"/>
      <c r="BDZ48" s="97"/>
      <c r="BFE48" s="108"/>
      <c r="BFF48" s="109"/>
      <c r="BFG48" s="105"/>
      <c r="BFH48" s="110"/>
      <c r="BFI48" s="106"/>
      <c r="BFJ48" s="110"/>
      <c r="BFK48" s="105"/>
      <c r="BFL48" s="105"/>
      <c r="BFW48" s="97"/>
      <c r="BGC48" s="100"/>
      <c r="BGG48" s="97"/>
      <c r="BGT48" s="97"/>
      <c r="BHY48" s="108"/>
      <c r="BHZ48" s="109"/>
      <c r="BIA48" s="105"/>
      <c r="BIB48" s="110"/>
      <c r="BIC48" s="106"/>
      <c r="BID48" s="110"/>
      <c r="BIE48" s="105"/>
      <c r="BIF48" s="105"/>
      <c r="BIQ48" s="97"/>
      <c r="BIW48" s="100"/>
      <c r="BJA48" s="97"/>
      <c r="BJN48" s="97"/>
      <c r="BKS48" s="108"/>
      <c r="BKT48" s="109"/>
      <c r="BKU48" s="105"/>
      <c r="BKV48" s="110"/>
      <c r="BKW48" s="106"/>
      <c r="BKX48" s="110"/>
      <c r="BKY48" s="105"/>
      <c r="BKZ48" s="105"/>
      <c r="BLK48" s="97"/>
      <c r="BLQ48" s="100"/>
      <c r="BLU48" s="97"/>
      <c r="BMH48" s="97"/>
      <c r="BNM48" s="108"/>
      <c r="BNN48" s="109"/>
      <c r="BNO48" s="105"/>
      <c r="BNP48" s="110"/>
      <c r="BNQ48" s="106"/>
      <c r="BNR48" s="110"/>
      <c r="BNS48" s="105"/>
      <c r="BNT48" s="105"/>
      <c r="BOE48" s="97"/>
      <c r="BOK48" s="100"/>
      <c r="BOO48" s="97"/>
      <c r="BPB48" s="97"/>
      <c r="BQG48" s="108"/>
      <c r="BQH48" s="109"/>
      <c r="BQI48" s="105"/>
      <c r="BQJ48" s="110"/>
      <c r="BQK48" s="106"/>
      <c r="BQL48" s="110"/>
      <c r="BQM48" s="105"/>
      <c r="BQN48" s="105"/>
      <c r="BQY48" s="97"/>
      <c r="BRE48" s="100"/>
      <c r="BRI48" s="97"/>
      <c r="BRV48" s="97"/>
      <c r="BTA48" s="108"/>
      <c r="BTB48" s="109"/>
      <c r="BTC48" s="105"/>
      <c r="BTD48" s="110"/>
      <c r="BTE48" s="106"/>
      <c r="BTF48" s="110"/>
      <c r="BTG48" s="105"/>
      <c r="BTH48" s="105"/>
      <c r="BTS48" s="97"/>
      <c r="BTY48" s="100"/>
      <c r="BUC48" s="97"/>
      <c r="BUP48" s="97"/>
      <c r="BVU48" s="108"/>
      <c r="BVV48" s="109"/>
      <c r="BVW48" s="105"/>
      <c r="BVX48" s="110"/>
      <c r="BVY48" s="106"/>
      <c r="BVZ48" s="110"/>
      <c r="BWA48" s="105"/>
      <c r="BWB48" s="105"/>
      <c r="BWM48" s="97"/>
      <c r="BWS48" s="100"/>
      <c r="BWW48" s="97"/>
      <c r="BXJ48" s="97"/>
      <c r="BYO48" s="108"/>
      <c r="BYP48" s="109"/>
      <c r="BYQ48" s="105"/>
      <c r="BYR48" s="110"/>
      <c r="BYS48" s="106"/>
      <c r="BYT48" s="110"/>
      <c r="BYU48" s="105"/>
      <c r="BYV48" s="105"/>
      <c r="BZG48" s="97"/>
      <c r="BZM48" s="100"/>
      <c r="BZQ48" s="97"/>
      <c r="CAD48" s="97"/>
      <c r="CBI48" s="108"/>
      <c r="CBJ48" s="109"/>
      <c r="CBK48" s="105"/>
      <c r="CBL48" s="110"/>
      <c r="CBM48" s="106"/>
      <c r="CBN48" s="110"/>
      <c r="CBO48" s="105"/>
      <c r="CBP48" s="105"/>
      <c r="CCA48" s="97"/>
      <c r="CCG48" s="100"/>
      <c r="CCK48" s="97"/>
      <c r="CCX48" s="97"/>
      <c r="CEC48" s="108"/>
      <c r="CED48" s="109"/>
      <c r="CEE48" s="105"/>
      <c r="CEF48" s="110"/>
      <c r="CEG48" s="106"/>
      <c r="CEH48" s="110"/>
      <c r="CEI48" s="105"/>
      <c r="CEJ48" s="105"/>
      <c r="CEU48" s="97"/>
      <c r="CFA48" s="100"/>
      <c r="CFE48" s="97"/>
      <c r="CFR48" s="97"/>
      <c r="CGW48" s="108"/>
      <c r="CGX48" s="109"/>
      <c r="CGY48" s="105"/>
      <c r="CGZ48" s="110"/>
      <c r="CHA48" s="106"/>
      <c r="CHB48" s="110"/>
      <c r="CHC48" s="105"/>
      <c r="CHD48" s="105"/>
      <c r="CHO48" s="97"/>
      <c r="CHU48" s="100"/>
      <c r="CHY48" s="97"/>
      <c r="CIL48" s="97"/>
      <c r="CJQ48" s="108"/>
      <c r="CJR48" s="109"/>
      <c r="CJS48" s="105"/>
      <c r="CJT48" s="110"/>
      <c r="CJU48" s="106"/>
      <c r="CJV48" s="110"/>
      <c r="CJW48" s="105"/>
      <c r="CJX48" s="105"/>
      <c r="CKI48" s="97"/>
      <c r="CKO48" s="100"/>
      <c r="CKS48" s="97"/>
      <c r="CLF48" s="97"/>
      <c r="CMK48" s="108"/>
      <c r="CML48" s="109"/>
      <c r="CMM48" s="105"/>
      <c r="CMN48" s="110"/>
      <c r="CMO48" s="106"/>
      <c r="CMP48" s="110"/>
      <c r="CMQ48" s="105"/>
      <c r="CMR48" s="105"/>
      <c r="CNC48" s="97"/>
      <c r="CNI48" s="100"/>
      <c r="CNM48" s="97"/>
      <c r="CNZ48" s="97"/>
      <c r="CPE48" s="108"/>
      <c r="CPF48" s="109"/>
      <c r="CPG48" s="105"/>
      <c r="CPH48" s="110"/>
      <c r="CPI48" s="106"/>
      <c r="CPJ48" s="110"/>
      <c r="CPK48" s="105"/>
      <c r="CPL48" s="105"/>
      <c r="CPW48" s="97"/>
      <c r="CQC48" s="100"/>
      <c r="CQG48" s="97"/>
      <c r="CQT48" s="97"/>
      <c r="CRY48" s="108"/>
      <c r="CRZ48" s="109"/>
      <c r="CSA48" s="105"/>
      <c r="CSB48" s="110"/>
      <c r="CSC48" s="106"/>
      <c r="CSD48" s="110"/>
      <c r="CSE48" s="105"/>
      <c r="CSF48" s="105"/>
      <c r="CSQ48" s="97"/>
      <c r="CSW48" s="100"/>
      <c r="CTA48" s="97"/>
      <c r="CTN48" s="97"/>
      <c r="CUS48" s="108"/>
      <c r="CUT48" s="109"/>
      <c r="CUU48" s="105"/>
      <c r="CUV48" s="110"/>
      <c r="CUW48" s="106"/>
      <c r="CUX48" s="110"/>
      <c r="CUY48" s="105"/>
      <c r="CUZ48" s="105"/>
      <c r="CVK48" s="97"/>
      <c r="CVQ48" s="100"/>
      <c r="CVU48" s="97"/>
      <c r="CWH48" s="97"/>
      <c r="CXM48" s="108"/>
      <c r="CXN48" s="109"/>
      <c r="CXO48" s="105"/>
      <c r="CXP48" s="110"/>
      <c r="CXQ48" s="106"/>
      <c r="CXR48" s="110"/>
      <c r="CXS48" s="105"/>
      <c r="CXT48" s="105"/>
      <c r="CYE48" s="97"/>
      <c r="CYK48" s="100"/>
      <c r="CYO48" s="97"/>
      <c r="CZB48" s="97"/>
      <c r="DAG48" s="108"/>
      <c r="DAH48" s="109"/>
      <c r="DAI48" s="105"/>
      <c r="DAJ48" s="110"/>
      <c r="DAK48" s="106"/>
      <c r="DAL48" s="110"/>
      <c r="DAM48" s="105"/>
      <c r="DAN48" s="105"/>
      <c r="DAY48" s="97"/>
      <c r="DBE48" s="100"/>
      <c r="DBI48" s="97"/>
      <c r="DBV48" s="97"/>
      <c r="DDA48" s="108"/>
      <c r="DDB48" s="109"/>
      <c r="DDC48" s="105"/>
      <c r="DDD48" s="110"/>
      <c r="DDE48" s="106"/>
      <c r="DDF48" s="110"/>
      <c r="DDG48" s="105"/>
      <c r="DDH48" s="105"/>
      <c r="DDS48" s="97"/>
      <c r="DDY48" s="100"/>
      <c r="DEC48" s="97"/>
      <c r="DEP48" s="97"/>
      <c r="DFU48" s="108"/>
      <c r="DFV48" s="109"/>
      <c r="DFW48" s="105"/>
      <c r="DFX48" s="110"/>
      <c r="DFY48" s="106"/>
      <c r="DFZ48" s="110"/>
      <c r="DGA48" s="105"/>
      <c r="DGB48" s="105"/>
      <c r="DGM48" s="97"/>
      <c r="DGS48" s="100"/>
      <c r="DGW48" s="97"/>
      <c r="DHJ48" s="97"/>
      <c r="DIO48" s="108"/>
      <c r="DIP48" s="109"/>
      <c r="DIQ48" s="105"/>
      <c r="DIR48" s="110"/>
      <c r="DIS48" s="106"/>
      <c r="DIT48" s="110"/>
      <c r="DIU48" s="105"/>
      <c r="DIV48" s="105"/>
      <c r="DJG48" s="97"/>
      <c r="DJM48" s="100"/>
      <c r="DJQ48" s="97"/>
      <c r="DKD48" s="97"/>
      <c r="DLI48" s="108"/>
      <c r="DLJ48" s="109"/>
      <c r="DLK48" s="105"/>
      <c r="DLL48" s="110"/>
      <c r="DLM48" s="106"/>
      <c r="DLN48" s="110"/>
      <c r="DLO48" s="105"/>
      <c r="DLP48" s="105"/>
      <c r="DMA48" s="97"/>
      <c r="DMG48" s="100"/>
      <c r="DMK48" s="97"/>
      <c r="DMX48" s="97"/>
      <c r="DOC48" s="108"/>
      <c r="DOD48" s="109"/>
      <c r="DOE48" s="105"/>
      <c r="DOF48" s="110"/>
      <c r="DOG48" s="106"/>
      <c r="DOH48" s="110"/>
      <c r="DOI48" s="105"/>
      <c r="DOJ48" s="105"/>
      <c r="DOU48" s="97"/>
      <c r="DPA48" s="100"/>
      <c r="DPE48" s="97"/>
      <c r="DPR48" s="97"/>
      <c r="DQW48" s="108"/>
      <c r="DQX48" s="109"/>
      <c r="DQY48" s="105"/>
      <c r="DQZ48" s="110"/>
      <c r="DRA48" s="106"/>
      <c r="DRB48" s="110"/>
      <c r="DRC48" s="105"/>
      <c r="DRD48" s="105"/>
      <c r="DRO48" s="97"/>
      <c r="DRU48" s="100"/>
      <c r="DRY48" s="97"/>
      <c r="DSL48" s="97"/>
      <c r="DTQ48" s="108"/>
      <c r="DTR48" s="109"/>
      <c r="DTS48" s="105"/>
      <c r="DTT48" s="110"/>
      <c r="DTU48" s="106"/>
      <c r="DTV48" s="110"/>
      <c r="DTW48" s="105"/>
      <c r="DTX48" s="105"/>
      <c r="DUI48" s="97"/>
      <c r="DUO48" s="100"/>
      <c r="DUS48" s="97"/>
      <c r="DVF48" s="97"/>
      <c r="DWK48" s="108"/>
      <c r="DWL48" s="109"/>
      <c r="DWM48" s="105"/>
      <c r="DWN48" s="110"/>
      <c r="DWO48" s="106"/>
      <c r="DWP48" s="110"/>
      <c r="DWQ48" s="105"/>
      <c r="DWR48" s="105"/>
      <c r="DXC48" s="97"/>
      <c r="DXI48" s="100"/>
      <c r="DXM48" s="97"/>
      <c r="DXZ48" s="97"/>
      <c r="DZE48" s="108"/>
      <c r="DZF48" s="109"/>
      <c r="DZG48" s="105"/>
      <c r="DZH48" s="110"/>
      <c r="DZI48" s="106"/>
      <c r="DZJ48" s="110"/>
      <c r="DZK48" s="105"/>
      <c r="DZL48" s="105"/>
      <c r="DZW48" s="97"/>
      <c r="EAC48" s="100"/>
      <c r="EAG48" s="97"/>
      <c r="EAT48" s="97"/>
      <c r="EBY48" s="108"/>
      <c r="EBZ48" s="109"/>
      <c r="ECA48" s="105"/>
      <c r="ECB48" s="110"/>
      <c r="ECC48" s="106"/>
      <c r="ECD48" s="110"/>
      <c r="ECE48" s="105"/>
      <c r="ECF48" s="105"/>
      <c r="ECQ48" s="97"/>
      <c r="ECW48" s="100"/>
      <c r="EDA48" s="97"/>
      <c r="EDN48" s="97"/>
      <c r="EES48" s="108"/>
      <c r="EET48" s="109"/>
      <c r="EEU48" s="105"/>
      <c r="EEV48" s="110"/>
      <c r="EEW48" s="106"/>
      <c r="EEX48" s="110"/>
      <c r="EEY48" s="105"/>
      <c r="EEZ48" s="105"/>
      <c r="EFK48" s="97"/>
      <c r="EFQ48" s="100"/>
      <c r="EFU48" s="97"/>
      <c r="EGH48" s="97"/>
      <c r="EHM48" s="108"/>
      <c r="EHN48" s="109"/>
      <c r="EHO48" s="105"/>
      <c r="EHP48" s="110"/>
      <c r="EHQ48" s="106"/>
      <c r="EHR48" s="110"/>
      <c r="EHS48" s="105"/>
      <c r="EHT48" s="105"/>
      <c r="EIE48" s="97"/>
      <c r="EIK48" s="100"/>
      <c r="EIO48" s="97"/>
      <c r="EJB48" s="97"/>
      <c r="EKG48" s="108"/>
      <c r="EKH48" s="109"/>
      <c r="EKI48" s="105"/>
      <c r="EKJ48" s="110"/>
      <c r="EKK48" s="106"/>
      <c r="EKL48" s="110"/>
      <c r="EKM48" s="105"/>
      <c r="EKN48" s="105"/>
      <c r="EKY48" s="97"/>
      <c r="ELE48" s="100"/>
      <c r="ELI48" s="97"/>
      <c r="ELV48" s="97"/>
      <c r="ENA48" s="108"/>
      <c r="ENB48" s="109"/>
      <c r="ENC48" s="105"/>
      <c r="END48" s="110"/>
      <c r="ENE48" s="106"/>
      <c r="ENF48" s="110"/>
      <c r="ENG48" s="105"/>
      <c r="ENH48" s="105"/>
      <c r="ENS48" s="97"/>
      <c r="ENY48" s="100"/>
      <c r="EOC48" s="97"/>
      <c r="EOP48" s="97"/>
      <c r="EPU48" s="108"/>
      <c r="EPV48" s="109"/>
      <c r="EPW48" s="105"/>
      <c r="EPX48" s="110"/>
      <c r="EPY48" s="106"/>
      <c r="EPZ48" s="110"/>
      <c r="EQA48" s="105"/>
      <c r="EQB48" s="105"/>
      <c r="EQM48" s="97"/>
      <c r="EQS48" s="100"/>
      <c r="EQW48" s="97"/>
      <c r="ERJ48" s="97"/>
      <c r="ESO48" s="108"/>
      <c r="ESP48" s="109"/>
      <c r="ESQ48" s="105"/>
      <c r="ESR48" s="110"/>
      <c r="ESS48" s="106"/>
      <c r="EST48" s="110"/>
      <c r="ESU48" s="105"/>
      <c r="ESV48" s="105"/>
      <c r="ETG48" s="97"/>
      <c r="ETM48" s="100"/>
      <c r="ETQ48" s="97"/>
      <c r="EUD48" s="97"/>
      <c r="EVI48" s="108"/>
      <c r="EVJ48" s="109"/>
      <c r="EVK48" s="105"/>
      <c r="EVL48" s="110"/>
      <c r="EVM48" s="106"/>
      <c r="EVN48" s="110"/>
      <c r="EVO48" s="105"/>
      <c r="EVP48" s="105"/>
      <c r="EWA48" s="97"/>
      <c r="EWG48" s="100"/>
      <c r="EWK48" s="97"/>
      <c r="EWX48" s="97"/>
      <c r="EYC48" s="108"/>
      <c r="EYD48" s="109"/>
      <c r="EYE48" s="105"/>
      <c r="EYF48" s="110"/>
      <c r="EYG48" s="106"/>
      <c r="EYH48" s="110"/>
      <c r="EYI48" s="105"/>
      <c r="EYJ48" s="105"/>
      <c r="EYU48" s="97"/>
      <c r="EZA48" s="100"/>
      <c r="EZE48" s="97"/>
      <c r="EZR48" s="97"/>
      <c r="FAW48" s="108"/>
      <c r="FAX48" s="109"/>
      <c r="FAY48" s="105"/>
      <c r="FAZ48" s="110"/>
      <c r="FBA48" s="106"/>
      <c r="FBB48" s="110"/>
      <c r="FBC48" s="105"/>
      <c r="FBD48" s="105"/>
      <c r="FBO48" s="97"/>
      <c r="FBU48" s="100"/>
      <c r="FBY48" s="97"/>
      <c r="FCL48" s="97"/>
      <c r="FDQ48" s="108"/>
      <c r="FDR48" s="109"/>
      <c r="FDS48" s="105"/>
      <c r="FDT48" s="110"/>
      <c r="FDU48" s="106"/>
      <c r="FDV48" s="110"/>
      <c r="FDW48" s="105"/>
      <c r="FDX48" s="105"/>
      <c r="FEI48" s="97"/>
      <c r="FEO48" s="100"/>
      <c r="FES48" s="97"/>
      <c r="FFF48" s="97"/>
      <c r="FGK48" s="108"/>
      <c r="FGL48" s="109"/>
      <c r="FGM48" s="105"/>
      <c r="FGN48" s="110"/>
      <c r="FGO48" s="106"/>
      <c r="FGP48" s="110"/>
      <c r="FGQ48" s="105"/>
      <c r="FGR48" s="105"/>
      <c r="FHC48" s="97"/>
      <c r="FHI48" s="100"/>
      <c r="FHM48" s="97"/>
      <c r="FHZ48" s="97"/>
      <c r="FJE48" s="108"/>
      <c r="FJF48" s="109"/>
      <c r="FJG48" s="105"/>
      <c r="FJH48" s="110"/>
      <c r="FJI48" s="106"/>
      <c r="FJJ48" s="110"/>
      <c r="FJK48" s="105"/>
      <c r="FJL48" s="105"/>
      <c r="FJW48" s="97"/>
      <c r="FKC48" s="100"/>
      <c r="FKG48" s="97"/>
      <c r="FKT48" s="97"/>
      <c r="FLY48" s="108"/>
      <c r="FLZ48" s="109"/>
      <c r="FMA48" s="105"/>
      <c r="FMB48" s="110"/>
      <c r="FMC48" s="106"/>
      <c r="FMD48" s="110"/>
      <c r="FME48" s="105"/>
      <c r="FMF48" s="105"/>
      <c r="FMQ48" s="97"/>
      <c r="FMW48" s="100"/>
      <c r="FNA48" s="97"/>
      <c r="FNN48" s="97"/>
      <c r="FOS48" s="108"/>
      <c r="FOT48" s="109"/>
      <c r="FOU48" s="105"/>
      <c r="FOV48" s="110"/>
      <c r="FOW48" s="106"/>
      <c r="FOX48" s="110"/>
      <c r="FOY48" s="105"/>
      <c r="FOZ48" s="105"/>
      <c r="FPK48" s="97"/>
      <c r="FPQ48" s="100"/>
      <c r="FPU48" s="97"/>
      <c r="FQH48" s="97"/>
      <c r="FRM48" s="108"/>
      <c r="FRN48" s="109"/>
      <c r="FRO48" s="105"/>
      <c r="FRP48" s="110"/>
      <c r="FRQ48" s="106"/>
      <c r="FRR48" s="110"/>
      <c r="FRS48" s="105"/>
      <c r="FRT48" s="105"/>
      <c r="FSE48" s="97"/>
      <c r="FSK48" s="100"/>
      <c r="FSO48" s="97"/>
      <c r="FTB48" s="97"/>
      <c r="FUG48" s="108"/>
      <c r="FUH48" s="109"/>
      <c r="FUI48" s="105"/>
      <c r="FUJ48" s="110"/>
      <c r="FUK48" s="106"/>
      <c r="FUL48" s="110"/>
      <c r="FUM48" s="105"/>
      <c r="FUN48" s="105"/>
      <c r="FUY48" s="97"/>
      <c r="FVE48" s="100"/>
      <c r="FVI48" s="97"/>
      <c r="FVV48" s="97"/>
      <c r="FXA48" s="108"/>
      <c r="FXB48" s="109"/>
      <c r="FXC48" s="105"/>
      <c r="FXD48" s="110"/>
      <c r="FXE48" s="106"/>
      <c r="FXF48" s="110"/>
      <c r="FXG48" s="105"/>
      <c r="FXH48" s="105"/>
      <c r="FXS48" s="97"/>
      <c r="FXY48" s="100"/>
      <c r="FYC48" s="97"/>
      <c r="FYP48" s="97"/>
      <c r="FZU48" s="108"/>
      <c r="FZV48" s="109"/>
      <c r="FZW48" s="105"/>
      <c r="FZX48" s="110"/>
      <c r="FZY48" s="106"/>
      <c r="FZZ48" s="110"/>
      <c r="GAA48" s="105"/>
      <c r="GAB48" s="105"/>
      <c r="GAM48" s="97"/>
      <c r="GAS48" s="100"/>
      <c r="GAW48" s="97"/>
      <c r="GBJ48" s="97"/>
      <c r="GCO48" s="108"/>
      <c r="GCP48" s="109"/>
      <c r="GCQ48" s="105"/>
      <c r="GCR48" s="110"/>
      <c r="GCS48" s="106"/>
      <c r="GCT48" s="110"/>
      <c r="GCU48" s="105"/>
      <c r="GCV48" s="105"/>
      <c r="GDG48" s="97"/>
      <c r="GDM48" s="100"/>
      <c r="GDQ48" s="97"/>
      <c r="GED48" s="97"/>
      <c r="GFI48" s="108"/>
      <c r="GFJ48" s="109"/>
      <c r="GFK48" s="105"/>
      <c r="GFL48" s="110"/>
      <c r="GFM48" s="106"/>
      <c r="GFN48" s="110"/>
      <c r="GFO48" s="105"/>
      <c r="GFP48" s="105"/>
      <c r="GGA48" s="97"/>
      <c r="GGG48" s="100"/>
      <c r="GGK48" s="97"/>
      <c r="GGX48" s="97"/>
      <c r="GIC48" s="108"/>
      <c r="GID48" s="109"/>
      <c r="GIE48" s="105"/>
      <c r="GIF48" s="110"/>
      <c r="GIG48" s="106"/>
      <c r="GIH48" s="110"/>
      <c r="GII48" s="105"/>
      <c r="GIJ48" s="105"/>
      <c r="GIU48" s="97"/>
      <c r="GJA48" s="100"/>
      <c r="GJE48" s="97"/>
      <c r="GJR48" s="97"/>
      <c r="GKW48" s="108"/>
      <c r="GKX48" s="109"/>
      <c r="GKY48" s="105"/>
      <c r="GKZ48" s="110"/>
      <c r="GLA48" s="106"/>
      <c r="GLB48" s="110"/>
      <c r="GLC48" s="105"/>
      <c r="GLD48" s="105"/>
      <c r="GLO48" s="97"/>
      <c r="GLU48" s="100"/>
      <c r="GLY48" s="97"/>
      <c r="GML48" s="97"/>
      <c r="GNQ48" s="108"/>
      <c r="GNR48" s="109"/>
      <c r="GNS48" s="105"/>
      <c r="GNT48" s="110"/>
      <c r="GNU48" s="106"/>
      <c r="GNV48" s="110"/>
      <c r="GNW48" s="105"/>
      <c r="GNX48" s="105"/>
      <c r="GOI48" s="97"/>
      <c r="GOO48" s="100"/>
      <c r="GOS48" s="97"/>
      <c r="GPF48" s="97"/>
      <c r="GQK48" s="108"/>
      <c r="GQL48" s="109"/>
      <c r="GQM48" s="105"/>
      <c r="GQN48" s="110"/>
      <c r="GQO48" s="106"/>
      <c r="GQP48" s="110"/>
      <c r="GQQ48" s="105"/>
      <c r="GQR48" s="105"/>
      <c r="GRC48" s="97"/>
      <c r="GRI48" s="100"/>
      <c r="GRM48" s="97"/>
      <c r="GRZ48" s="97"/>
      <c r="GTE48" s="108"/>
      <c r="GTF48" s="109"/>
      <c r="GTG48" s="105"/>
      <c r="GTH48" s="110"/>
      <c r="GTI48" s="106"/>
      <c r="GTJ48" s="110"/>
      <c r="GTK48" s="105"/>
      <c r="GTL48" s="105"/>
      <c r="GTW48" s="97"/>
      <c r="GUC48" s="100"/>
      <c r="GUG48" s="97"/>
      <c r="GUT48" s="97"/>
      <c r="GVY48" s="108"/>
      <c r="GVZ48" s="109"/>
      <c r="GWA48" s="105"/>
      <c r="GWB48" s="110"/>
      <c r="GWC48" s="106"/>
      <c r="GWD48" s="110"/>
      <c r="GWE48" s="105"/>
      <c r="GWF48" s="105"/>
      <c r="GWQ48" s="97"/>
      <c r="GWW48" s="100"/>
      <c r="GXA48" s="97"/>
      <c r="GXN48" s="97"/>
      <c r="GYS48" s="108"/>
      <c r="GYT48" s="109"/>
      <c r="GYU48" s="105"/>
      <c r="GYV48" s="110"/>
      <c r="GYW48" s="106"/>
      <c r="GYX48" s="110"/>
      <c r="GYY48" s="105"/>
      <c r="GYZ48" s="105"/>
      <c r="GZK48" s="97"/>
      <c r="GZQ48" s="100"/>
      <c r="GZU48" s="97"/>
      <c r="HAH48" s="97"/>
      <c r="HBM48" s="108"/>
      <c r="HBN48" s="109"/>
      <c r="HBO48" s="105"/>
      <c r="HBP48" s="110"/>
      <c r="HBQ48" s="106"/>
      <c r="HBR48" s="110"/>
      <c r="HBS48" s="105"/>
      <c r="HBT48" s="105"/>
      <c r="HCE48" s="97"/>
      <c r="HCK48" s="100"/>
      <c r="HCO48" s="97"/>
      <c r="HDB48" s="97"/>
      <c r="HEG48" s="108"/>
      <c r="HEH48" s="109"/>
      <c r="HEI48" s="105"/>
      <c r="HEJ48" s="110"/>
      <c r="HEK48" s="106"/>
      <c r="HEL48" s="110"/>
      <c r="HEM48" s="105"/>
      <c r="HEN48" s="105"/>
      <c r="HEY48" s="97"/>
      <c r="HFE48" s="100"/>
      <c r="HFI48" s="97"/>
      <c r="HFV48" s="97"/>
      <c r="HHA48" s="108"/>
      <c r="HHB48" s="109"/>
      <c r="HHC48" s="105"/>
      <c r="HHD48" s="110"/>
      <c r="HHE48" s="106"/>
      <c r="HHF48" s="110"/>
      <c r="HHG48" s="105"/>
      <c r="HHH48" s="105"/>
      <c r="HHS48" s="97"/>
      <c r="HHY48" s="100"/>
      <c r="HIC48" s="97"/>
      <c r="HIP48" s="97"/>
      <c r="HJU48" s="108"/>
      <c r="HJV48" s="109"/>
      <c r="HJW48" s="105"/>
      <c r="HJX48" s="110"/>
      <c r="HJY48" s="106"/>
      <c r="HJZ48" s="110"/>
      <c r="HKA48" s="105"/>
      <c r="HKB48" s="105"/>
      <c r="HKM48" s="97"/>
      <c r="HKS48" s="100"/>
      <c r="HKW48" s="97"/>
      <c r="HLJ48" s="97"/>
      <c r="HMO48" s="108"/>
      <c r="HMP48" s="109"/>
      <c r="HMQ48" s="105"/>
      <c r="HMR48" s="110"/>
      <c r="HMS48" s="106"/>
      <c r="HMT48" s="110"/>
      <c r="HMU48" s="105"/>
      <c r="HMV48" s="105"/>
      <c r="HNG48" s="97"/>
      <c r="HNM48" s="100"/>
      <c r="HNQ48" s="97"/>
      <c r="HOD48" s="97"/>
      <c r="HPI48" s="108"/>
      <c r="HPJ48" s="109"/>
      <c r="HPK48" s="105"/>
      <c r="HPL48" s="110"/>
      <c r="HPM48" s="106"/>
      <c r="HPN48" s="110"/>
      <c r="HPO48" s="105"/>
      <c r="HPP48" s="105"/>
      <c r="HQA48" s="97"/>
      <c r="HQG48" s="100"/>
      <c r="HQK48" s="97"/>
      <c r="HQX48" s="97"/>
      <c r="HSC48" s="108"/>
      <c r="HSD48" s="109"/>
      <c r="HSE48" s="105"/>
      <c r="HSF48" s="110"/>
      <c r="HSG48" s="106"/>
      <c r="HSH48" s="110"/>
      <c r="HSI48" s="105"/>
      <c r="HSJ48" s="105"/>
      <c r="HSU48" s="97"/>
      <c r="HTA48" s="100"/>
      <c r="HTE48" s="97"/>
      <c r="HTR48" s="97"/>
      <c r="HUW48" s="108"/>
      <c r="HUX48" s="109"/>
      <c r="HUY48" s="105"/>
      <c r="HUZ48" s="110"/>
      <c r="HVA48" s="106"/>
      <c r="HVB48" s="110"/>
      <c r="HVC48" s="105"/>
      <c r="HVD48" s="105"/>
      <c r="HVO48" s="97"/>
      <c r="HVU48" s="100"/>
      <c r="HVY48" s="97"/>
      <c r="HWL48" s="97"/>
      <c r="HXQ48" s="108"/>
      <c r="HXR48" s="109"/>
      <c r="HXS48" s="105"/>
      <c r="HXT48" s="110"/>
      <c r="HXU48" s="106"/>
      <c r="HXV48" s="110"/>
      <c r="HXW48" s="105"/>
      <c r="HXX48" s="105"/>
      <c r="HYI48" s="97"/>
      <c r="HYO48" s="100"/>
      <c r="HYS48" s="97"/>
      <c r="HZF48" s="97"/>
      <c r="IAK48" s="108"/>
      <c r="IAL48" s="109"/>
      <c r="IAM48" s="105"/>
      <c r="IAN48" s="110"/>
      <c r="IAO48" s="106"/>
      <c r="IAP48" s="110"/>
      <c r="IAQ48" s="105"/>
      <c r="IAR48" s="105"/>
      <c r="IBC48" s="97"/>
      <c r="IBI48" s="100"/>
      <c r="IBM48" s="97"/>
      <c r="IBZ48" s="97"/>
      <c r="IDE48" s="108"/>
      <c r="IDF48" s="109"/>
      <c r="IDG48" s="105"/>
      <c r="IDH48" s="110"/>
      <c r="IDI48" s="106"/>
      <c r="IDJ48" s="110"/>
      <c r="IDK48" s="105"/>
      <c r="IDL48" s="105"/>
      <c r="IDW48" s="97"/>
      <c r="IEC48" s="100"/>
      <c r="IEG48" s="97"/>
      <c r="IET48" s="97"/>
      <c r="IFY48" s="108"/>
      <c r="IFZ48" s="109"/>
      <c r="IGA48" s="105"/>
      <c r="IGB48" s="110"/>
      <c r="IGC48" s="106"/>
      <c r="IGD48" s="110"/>
      <c r="IGE48" s="105"/>
      <c r="IGF48" s="105"/>
      <c r="IGQ48" s="97"/>
      <c r="IGW48" s="100"/>
      <c r="IHA48" s="97"/>
      <c r="IHN48" s="97"/>
      <c r="IIS48" s="108"/>
      <c r="IIT48" s="109"/>
      <c r="IIU48" s="105"/>
      <c r="IIV48" s="110"/>
      <c r="IIW48" s="106"/>
      <c r="IIX48" s="110"/>
      <c r="IIY48" s="105"/>
      <c r="IIZ48" s="105"/>
      <c r="IJK48" s="97"/>
      <c r="IJQ48" s="100"/>
      <c r="IJU48" s="97"/>
      <c r="IKH48" s="97"/>
      <c r="ILM48" s="108"/>
      <c r="ILN48" s="109"/>
      <c r="ILO48" s="105"/>
      <c r="ILP48" s="110"/>
      <c r="ILQ48" s="106"/>
      <c r="ILR48" s="110"/>
      <c r="ILS48" s="105"/>
      <c r="ILT48" s="105"/>
      <c r="IME48" s="97"/>
      <c r="IMK48" s="100"/>
      <c r="IMO48" s="97"/>
      <c r="INB48" s="97"/>
      <c r="IOG48" s="108"/>
      <c r="IOH48" s="109"/>
      <c r="IOI48" s="105"/>
      <c r="IOJ48" s="110"/>
      <c r="IOK48" s="106"/>
      <c r="IOL48" s="110"/>
      <c r="IOM48" s="105"/>
      <c r="ION48" s="105"/>
      <c r="IOY48" s="97"/>
      <c r="IPE48" s="100"/>
      <c r="IPI48" s="97"/>
      <c r="IPV48" s="97"/>
      <c r="IRA48" s="108"/>
      <c r="IRB48" s="109"/>
      <c r="IRC48" s="105"/>
      <c r="IRD48" s="110"/>
      <c r="IRE48" s="106"/>
      <c r="IRF48" s="110"/>
      <c r="IRG48" s="105"/>
      <c r="IRH48" s="105"/>
      <c r="IRS48" s="97"/>
      <c r="IRY48" s="100"/>
      <c r="ISC48" s="97"/>
      <c r="ISP48" s="97"/>
      <c r="ITU48" s="108"/>
      <c r="ITV48" s="109"/>
      <c r="ITW48" s="105"/>
      <c r="ITX48" s="110"/>
      <c r="ITY48" s="106"/>
      <c r="ITZ48" s="110"/>
      <c r="IUA48" s="105"/>
      <c r="IUB48" s="105"/>
      <c r="IUM48" s="97"/>
      <c r="IUS48" s="100"/>
      <c r="IUW48" s="97"/>
      <c r="IVJ48" s="97"/>
      <c r="IWO48" s="108"/>
      <c r="IWP48" s="109"/>
      <c r="IWQ48" s="105"/>
      <c r="IWR48" s="110"/>
      <c r="IWS48" s="106"/>
      <c r="IWT48" s="110"/>
      <c r="IWU48" s="105"/>
      <c r="IWV48" s="105"/>
      <c r="IXG48" s="97"/>
      <c r="IXM48" s="100"/>
      <c r="IXQ48" s="97"/>
      <c r="IYD48" s="97"/>
      <c r="IZI48" s="108"/>
      <c r="IZJ48" s="109"/>
      <c r="IZK48" s="105"/>
      <c r="IZL48" s="110"/>
      <c r="IZM48" s="106"/>
      <c r="IZN48" s="110"/>
      <c r="IZO48" s="105"/>
      <c r="IZP48" s="105"/>
      <c r="JAA48" s="97"/>
      <c r="JAG48" s="100"/>
      <c r="JAK48" s="97"/>
      <c r="JAX48" s="97"/>
      <c r="JCC48" s="108"/>
      <c r="JCD48" s="109"/>
      <c r="JCE48" s="105"/>
      <c r="JCF48" s="110"/>
      <c r="JCG48" s="106"/>
      <c r="JCH48" s="110"/>
      <c r="JCI48" s="105"/>
      <c r="JCJ48" s="105"/>
      <c r="JCU48" s="97"/>
      <c r="JDA48" s="100"/>
      <c r="JDE48" s="97"/>
      <c r="JDR48" s="97"/>
      <c r="JEW48" s="108"/>
      <c r="JEX48" s="109"/>
      <c r="JEY48" s="105"/>
      <c r="JEZ48" s="110"/>
      <c r="JFA48" s="106"/>
      <c r="JFB48" s="110"/>
      <c r="JFC48" s="105"/>
      <c r="JFD48" s="105"/>
      <c r="JFO48" s="97"/>
      <c r="JFU48" s="100"/>
      <c r="JFY48" s="97"/>
      <c r="JGL48" s="97"/>
      <c r="JHQ48" s="108"/>
      <c r="JHR48" s="109"/>
      <c r="JHS48" s="105"/>
      <c r="JHT48" s="110"/>
      <c r="JHU48" s="106"/>
      <c r="JHV48" s="110"/>
      <c r="JHW48" s="105"/>
      <c r="JHX48" s="105"/>
      <c r="JII48" s="97"/>
      <c r="JIO48" s="100"/>
      <c r="JIS48" s="97"/>
      <c r="JJF48" s="97"/>
      <c r="JKK48" s="108"/>
      <c r="JKL48" s="109"/>
      <c r="JKM48" s="105"/>
      <c r="JKN48" s="110"/>
      <c r="JKO48" s="106"/>
      <c r="JKP48" s="110"/>
      <c r="JKQ48" s="105"/>
      <c r="JKR48" s="105"/>
      <c r="JLC48" s="97"/>
      <c r="JLI48" s="100"/>
      <c r="JLM48" s="97"/>
      <c r="JLZ48" s="97"/>
      <c r="JNE48" s="108"/>
      <c r="JNF48" s="109"/>
      <c r="JNG48" s="105"/>
      <c r="JNH48" s="110"/>
      <c r="JNI48" s="106"/>
      <c r="JNJ48" s="110"/>
      <c r="JNK48" s="105"/>
      <c r="JNL48" s="105"/>
      <c r="JNW48" s="97"/>
      <c r="JOC48" s="100"/>
      <c r="JOG48" s="97"/>
      <c r="JOT48" s="97"/>
      <c r="JPY48" s="108"/>
      <c r="JPZ48" s="109"/>
      <c r="JQA48" s="105"/>
      <c r="JQB48" s="110"/>
      <c r="JQC48" s="106"/>
      <c r="JQD48" s="110"/>
      <c r="JQE48" s="105"/>
      <c r="JQF48" s="105"/>
      <c r="JQQ48" s="97"/>
      <c r="JQW48" s="100"/>
      <c r="JRA48" s="97"/>
      <c r="JRN48" s="97"/>
      <c r="JSS48" s="108"/>
      <c r="JST48" s="109"/>
      <c r="JSU48" s="105"/>
      <c r="JSV48" s="110"/>
      <c r="JSW48" s="106"/>
      <c r="JSX48" s="110"/>
      <c r="JSY48" s="105"/>
      <c r="JSZ48" s="105"/>
      <c r="JTK48" s="97"/>
      <c r="JTQ48" s="100"/>
      <c r="JTU48" s="97"/>
      <c r="JUH48" s="97"/>
    </row>
    <row r="49" spans="1:1016 1027:2045 2058:3066 3097:4074 4105:5120 5131:6139 6145:7157 7170:7314" x14ac:dyDescent="0.2">
      <c r="A49" s="108"/>
      <c r="B49" s="109"/>
      <c r="C49" s="105"/>
      <c r="D49" s="110"/>
      <c r="E49" s="106"/>
      <c r="F49" s="110"/>
      <c r="G49" s="105"/>
      <c r="H49" s="105"/>
      <c r="S49" s="97"/>
      <c r="Y49" s="100"/>
      <c r="AC49" s="97"/>
      <c r="AP49" s="97"/>
      <c r="BU49" s="108"/>
      <c r="BV49" s="109"/>
      <c r="BW49" s="105"/>
      <c r="BX49" s="110"/>
      <c r="BY49" s="106"/>
      <c r="BZ49" s="110"/>
      <c r="CA49" s="105"/>
      <c r="CB49" s="105"/>
      <c r="CM49" s="97"/>
      <c r="CS49" s="100"/>
      <c r="CW49" s="97"/>
      <c r="DJ49" s="97"/>
      <c r="EO49" s="108"/>
      <c r="EP49" s="109"/>
      <c r="EQ49" s="105"/>
      <c r="ER49" s="110"/>
      <c r="ES49" s="106"/>
      <c r="ET49" s="110"/>
      <c r="EU49" s="105"/>
      <c r="EV49" s="105"/>
      <c r="FG49" s="97"/>
      <c r="FM49" s="100"/>
      <c r="FQ49" s="97"/>
      <c r="GD49" s="97"/>
      <c r="HI49" s="108"/>
      <c r="HJ49" s="109"/>
      <c r="HK49" s="105"/>
      <c r="HL49" s="110"/>
      <c r="HM49" s="106"/>
      <c r="HN49" s="110"/>
      <c r="HO49" s="105"/>
      <c r="HP49" s="105"/>
      <c r="IA49" s="97"/>
      <c r="IG49" s="100"/>
      <c r="IK49" s="97"/>
      <c r="IX49" s="97"/>
      <c r="KC49" s="108"/>
      <c r="KD49" s="109"/>
      <c r="KE49" s="105"/>
      <c r="KF49" s="110"/>
      <c r="KG49" s="106"/>
      <c r="KH49" s="110"/>
      <c r="KI49" s="105"/>
      <c r="KJ49" s="105"/>
      <c r="KU49" s="97"/>
      <c r="LA49" s="100"/>
      <c r="LE49" s="97"/>
      <c r="LR49" s="97"/>
      <c r="MW49" s="108"/>
      <c r="MX49" s="109"/>
      <c r="MY49" s="105"/>
      <c r="MZ49" s="110"/>
      <c r="NA49" s="106"/>
      <c r="NB49" s="110"/>
      <c r="NC49" s="105"/>
      <c r="ND49" s="105"/>
      <c r="NO49" s="97"/>
      <c r="NU49" s="100"/>
      <c r="NY49" s="97"/>
      <c r="OL49" s="97"/>
      <c r="PQ49" s="108"/>
      <c r="PR49" s="109"/>
      <c r="PS49" s="105"/>
      <c r="PT49" s="110"/>
      <c r="PU49" s="106"/>
      <c r="PV49" s="110"/>
      <c r="PW49" s="105"/>
      <c r="PX49" s="105"/>
      <c r="QI49" s="97"/>
      <c r="QO49" s="100"/>
      <c r="QS49" s="97"/>
      <c r="RF49" s="97"/>
      <c r="SK49" s="108"/>
      <c r="SL49" s="109"/>
      <c r="SM49" s="105"/>
      <c r="SN49" s="110"/>
      <c r="SO49" s="106"/>
      <c r="SP49" s="110"/>
      <c r="SQ49" s="105"/>
      <c r="SR49" s="105"/>
      <c r="TC49" s="97"/>
      <c r="TI49" s="100"/>
      <c r="TM49" s="97"/>
      <c r="TZ49" s="97"/>
      <c r="VE49" s="108"/>
      <c r="VF49" s="109"/>
      <c r="VG49" s="105"/>
      <c r="VH49" s="110"/>
      <c r="VI49" s="106"/>
      <c r="VJ49" s="110"/>
      <c r="VK49" s="105"/>
      <c r="VL49" s="105"/>
      <c r="VW49" s="97"/>
      <c r="WC49" s="100"/>
      <c r="WG49" s="97"/>
      <c r="WT49" s="97"/>
      <c r="XY49" s="108"/>
      <c r="XZ49" s="109"/>
      <c r="YA49" s="105"/>
      <c r="YB49" s="110"/>
      <c r="YC49" s="106"/>
      <c r="YD49" s="110"/>
      <c r="YE49" s="105"/>
      <c r="YF49" s="105"/>
      <c r="YQ49" s="97"/>
      <c r="YW49" s="100"/>
      <c r="ZA49" s="97"/>
      <c r="ZN49" s="97"/>
      <c r="AAS49" s="108"/>
      <c r="AAT49" s="109"/>
      <c r="AAU49" s="105"/>
      <c r="AAV49" s="110"/>
      <c r="AAW49" s="106"/>
      <c r="AAX49" s="110"/>
      <c r="AAY49" s="105"/>
      <c r="AAZ49" s="105"/>
      <c r="ABK49" s="97"/>
      <c r="ABQ49" s="100"/>
      <c r="ABU49" s="97"/>
      <c r="ACH49" s="97"/>
      <c r="ADM49" s="108"/>
      <c r="ADN49" s="109"/>
      <c r="ADO49" s="105"/>
      <c r="ADP49" s="110"/>
      <c r="ADQ49" s="106"/>
      <c r="ADR49" s="110"/>
      <c r="ADS49" s="105"/>
      <c r="ADT49" s="105"/>
      <c r="AEE49" s="97"/>
      <c r="AEK49" s="100"/>
      <c r="AEO49" s="97"/>
      <c r="AFB49" s="97"/>
      <c r="AGG49" s="108"/>
      <c r="AGH49" s="109"/>
      <c r="AGI49" s="105"/>
      <c r="AGJ49" s="110"/>
      <c r="AGK49" s="106"/>
      <c r="AGL49" s="110"/>
      <c r="AGM49" s="105"/>
      <c r="AGN49" s="105"/>
      <c r="AGY49" s="97"/>
      <c r="AHE49" s="100"/>
      <c r="AHI49" s="97"/>
      <c r="AHV49" s="97"/>
      <c r="AJA49" s="108"/>
      <c r="AJB49" s="109"/>
      <c r="AJC49" s="105"/>
      <c r="AJD49" s="110"/>
      <c r="AJE49" s="106"/>
      <c r="AJF49" s="110"/>
      <c r="AJG49" s="105"/>
      <c r="AJH49" s="105"/>
      <c r="AJS49" s="97"/>
      <c r="AJY49" s="100"/>
      <c r="AKC49" s="97"/>
      <c r="AKP49" s="97"/>
      <c r="ALU49" s="108"/>
      <c r="ALV49" s="109"/>
      <c r="ALW49" s="105"/>
      <c r="ALX49" s="110"/>
      <c r="ALY49" s="106"/>
      <c r="ALZ49" s="110"/>
      <c r="AMA49" s="105"/>
      <c r="AMB49" s="105"/>
      <c r="AMM49" s="97"/>
      <c r="AMS49" s="100"/>
      <c r="AMW49" s="97"/>
      <c r="ANJ49" s="97"/>
      <c r="AOO49" s="108"/>
      <c r="AOP49" s="109"/>
      <c r="AOQ49" s="105"/>
      <c r="AOR49" s="110"/>
      <c r="AOS49" s="106"/>
      <c r="AOT49" s="110"/>
      <c r="AOU49" s="105"/>
      <c r="AOV49" s="105"/>
      <c r="APG49" s="97"/>
      <c r="APM49" s="100"/>
      <c r="APQ49" s="97"/>
      <c r="AQD49" s="97"/>
      <c r="ARI49" s="108"/>
      <c r="ARJ49" s="109"/>
      <c r="ARK49" s="105"/>
      <c r="ARL49" s="110"/>
      <c r="ARM49" s="106"/>
      <c r="ARN49" s="110"/>
      <c r="ARO49" s="105"/>
      <c r="ARP49" s="105"/>
      <c r="ASA49" s="97"/>
      <c r="ASG49" s="100"/>
      <c r="ASK49" s="97"/>
      <c r="ASX49" s="97"/>
      <c r="AUC49" s="108"/>
      <c r="AUD49" s="109"/>
      <c r="AUE49" s="105"/>
      <c r="AUF49" s="110"/>
      <c r="AUG49" s="106"/>
      <c r="AUH49" s="110"/>
      <c r="AUI49" s="105"/>
      <c r="AUJ49" s="105"/>
      <c r="AUU49" s="97"/>
      <c r="AVA49" s="100"/>
      <c r="AVE49" s="97"/>
      <c r="AVR49" s="97"/>
      <c r="AWW49" s="108"/>
      <c r="AWX49" s="109"/>
      <c r="AWY49" s="105"/>
      <c r="AWZ49" s="110"/>
      <c r="AXA49" s="106"/>
      <c r="AXB49" s="110"/>
      <c r="AXC49" s="105"/>
      <c r="AXD49" s="105"/>
      <c r="AXO49" s="97"/>
      <c r="AXU49" s="100"/>
      <c r="AXY49" s="97"/>
      <c r="AYL49" s="97"/>
      <c r="AZQ49" s="108"/>
      <c r="AZR49" s="109"/>
      <c r="AZS49" s="105"/>
      <c r="AZT49" s="110"/>
      <c r="AZU49" s="106"/>
      <c r="AZV49" s="110"/>
      <c r="AZW49" s="105"/>
      <c r="AZX49" s="105"/>
      <c r="BAI49" s="97"/>
      <c r="BAO49" s="100"/>
      <c r="BAS49" s="97"/>
      <c r="BBF49" s="97"/>
      <c r="BCK49" s="108"/>
      <c r="BCL49" s="109"/>
      <c r="BCM49" s="105"/>
      <c r="BCN49" s="110"/>
      <c r="BCO49" s="106"/>
      <c r="BCP49" s="110"/>
      <c r="BCQ49" s="105"/>
      <c r="BCR49" s="105"/>
      <c r="BDC49" s="97"/>
      <c r="BDI49" s="100"/>
      <c r="BDM49" s="97"/>
      <c r="BDZ49" s="97"/>
      <c r="BFE49" s="108"/>
      <c r="BFF49" s="109"/>
      <c r="BFG49" s="105"/>
      <c r="BFH49" s="110"/>
      <c r="BFI49" s="106"/>
      <c r="BFJ49" s="110"/>
      <c r="BFK49" s="105"/>
      <c r="BFL49" s="105"/>
      <c r="BFW49" s="97"/>
      <c r="BGC49" s="100"/>
      <c r="BGG49" s="97"/>
      <c r="BGT49" s="97"/>
      <c r="BHY49" s="108"/>
      <c r="BHZ49" s="109"/>
      <c r="BIA49" s="105"/>
      <c r="BIB49" s="110"/>
      <c r="BIC49" s="106"/>
      <c r="BID49" s="110"/>
      <c r="BIE49" s="105"/>
      <c r="BIF49" s="105"/>
      <c r="BIQ49" s="97"/>
      <c r="BIW49" s="100"/>
      <c r="BJA49" s="97"/>
      <c r="BJN49" s="97"/>
      <c r="BKS49" s="108"/>
      <c r="BKT49" s="109"/>
      <c r="BKU49" s="105"/>
      <c r="BKV49" s="110"/>
      <c r="BKW49" s="106"/>
      <c r="BKX49" s="110"/>
      <c r="BKY49" s="105"/>
      <c r="BKZ49" s="105"/>
      <c r="BLK49" s="97"/>
      <c r="BLQ49" s="100"/>
      <c r="BLU49" s="97"/>
      <c r="BMH49" s="97"/>
      <c r="BNM49" s="108"/>
      <c r="BNN49" s="109"/>
      <c r="BNO49" s="105"/>
      <c r="BNP49" s="110"/>
      <c r="BNQ49" s="106"/>
      <c r="BNR49" s="110"/>
      <c r="BNS49" s="105"/>
      <c r="BNT49" s="105"/>
      <c r="BOE49" s="97"/>
      <c r="BOK49" s="100"/>
      <c r="BOO49" s="97"/>
      <c r="BPB49" s="97"/>
      <c r="BQG49" s="108"/>
      <c r="BQH49" s="109"/>
      <c r="BQI49" s="105"/>
      <c r="BQJ49" s="110"/>
      <c r="BQK49" s="106"/>
      <c r="BQL49" s="110"/>
      <c r="BQM49" s="105"/>
      <c r="BQN49" s="105"/>
      <c r="BQY49" s="97"/>
      <c r="BRE49" s="100"/>
      <c r="BRI49" s="97"/>
      <c r="BRV49" s="97"/>
      <c r="BTA49" s="108"/>
      <c r="BTB49" s="109"/>
      <c r="BTC49" s="105"/>
      <c r="BTD49" s="110"/>
      <c r="BTE49" s="106"/>
      <c r="BTF49" s="110"/>
      <c r="BTG49" s="105"/>
      <c r="BTH49" s="105"/>
      <c r="BTS49" s="97"/>
      <c r="BTY49" s="100"/>
      <c r="BUC49" s="97"/>
      <c r="BUP49" s="97"/>
      <c r="BVU49" s="108"/>
      <c r="BVV49" s="109"/>
      <c r="BVW49" s="105"/>
      <c r="BVX49" s="110"/>
      <c r="BVY49" s="106"/>
      <c r="BVZ49" s="110"/>
      <c r="BWA49" s="105"/>
      <c r="BWB49" s="105"/>
      <c r="BWM49" s="97"/>
      <c r="BWS49" s="100"/>
      <c r="BWW49" s="97"/>
      <c r="BXJ49" s="97"/>
      <c r="BYO49" s="108"/>
      <c r="BYP49" s="109"/>
      <c r="BYQ49" s="105"/>
      <c r="BYR49" s="110"/>
      <c r="BYS49" s="106"/>
      <c r="BYT49" s="110"/>
      <c r="BYU49" s="105"/>
      <c r="BYV49" s="105"/>
      <c r="BZG49" s="97"/>
      <c r="BZM49" s="100"/>
      <c r="BZQ49" s="97"/>
      <c r="CAD49" s="97"/>
      <c r="CBI49" s="108"/>
      <c r="CBJ49" s="109"/>
      <c r="CBK49" s="105"/>
      <c r="CBL49" s="110"/>
      <c r="CBM49" s="106"/>
      <c r="CBN49" s="110"/>
      <c r="CBO49" s="105"/>
      <c r="CBP49" s="105"/>
      <c r="CCA49" s="97"/>
      <c r="CCG49" s="100"/>
      <c r="CCK49" s="97"/>
      <c r="CCX49" s="97"/>
      <c r="CEC49" s="108"/>
      <c r="CED49" s="109"/>
      <c r="CEE49" s="105"/>
      <c r="CEF49" s="110"/>
      <c r="CEG49" s="106"/>
      <c r="CEH49" s="110"/>
      <c r="CEI49" s="105"/>
      <c r="CEJ49" s="105"/>
      <c r="CEU49" s="97"/>
      <c r="CFA49" s="100"/>
      <c r="CFE49" s="97"/>
      <c r="CFR49" s="97"/>
      <c r="CGW49" s="108"/>
      <c r="CGX49" s="109"/>
      <c r="CGY49" s="105"/>
      <c r="CGZ49" s="110"/>
      <c r="CHA49" s="106"/>
      <c r="CHB49" s="110"/>
      <c r="CHC49" s="105"/>
      <c r="CHD49" s="105"/>
      <c r="CHO49" s="97"/>
      <c r="CHU49" s="100"/>
      <c r="CHY49" s="97"/>
      <c r="CIL49" s="97"/>
      <c r="CJQ49" s="108"/>
      <c r="CJR49" s="109"/>
      <c r="CJS49" s="105"/>
      <c r="CJT49" s="110"/>
      <c r="CJU49" s="106"/>
      <c r="CJV49" s="110"/>
      <c r="CJW49" s="105"/>
      <c r="CJX49" s="105"/>
      <c r="CKI49" s="97"/>
      <c r="CKO49" s="100"/>
      <c r="CKS49" s="97"/>
      <c r="CLF49" s="97"/>
      <c r="CMK49" s="108"/>
      <c r="CML49" s="109"/>
      <c r="CMM49" s="105"/>
      <c r="CMN49" s="110"/>
      <c r="CMO49" s="106"/>
      <c r="CMP49" s="110"/>
      <c r="CMQ49" s="105"/>
      <c r="CMR49" s="105"/>
      <c r="CNC49" s="97"/>
      <c r="CNI49" s="100"/>
      <c r="CNM49" s="97"/>
      <c r="CNZ49" s="97"/>
      <c r="CPE49" s="108"/>
      <c r="CPF49" s="109"/>
      <c r="CPG49" s="105"/>
      <c r="CPH49" s="110"/>
      <c r="CPI49" s="106"/>
      <c r="CPJ49" s="110"/>
      <c r="CPK49" s="105"/>
      <c r="CPL49" s="105"/>
      <c r="CPW49" s="97"/>
      <c r="CQC49" s="100"/>
      <c r="CQG49" s="97"/>
      <c r="CQT49" s="97"/>
      <c r="CRY49" s="108"/>
      <c r="CRZ49" s="109"/>
      <c r="CSA49" s="105"/>
      <c r="CSB49" s="110"/>
      <c r="CSC49" s="106"/>
      <c r="CSD49" s="110"/>
      <c r="CSE49" s="105"/>
      <c r="CSF49" s="105"/>
      <c r="CSQ49" s="97"/>
      <c r="CSW49" s="100"/>
      <c r="CTA49" s="97"/>
      <c r="CTN49" s="97"/>
      <c r="CUS49" s="108"/>
      <c r="CUT49" s="109"/>
      <c r="CUU49" s="105"/>
      <c r="CUV49" s="110"/>
      <c r="CUW49" s="106"/>
      <c r="CUX49" s="110"/>
      <c r="CUY49" s="105"/>
      <c r="CUZ49" s="105"/>
      <c r="CVK49" s="97"/>
      <c r="CVQ49" s="100"/>
      <c r="CVU49" s="97"/>
      <c r="CWH49" s="97"/>
      <c r="CXM49" s="108"/>
      <c r="CXN49" s="109"/>
      <c r="CXO49" s="105"/>
      <c r="CXP49" s="110"/>
      <c r="CXQ49" s="106"/>
      <c r="CXR49" s="110"/>
      <c r="CXS49" s="105"/>
      <c r="CXT49" s="105"/>
      <c r="CYE49" s="97"/>
      <c r="CYK49" s="100"/>
      <c r="CYO49" s="97"/>
      <c r="CZB49" s="97"/>
      <c r="DAG49" s="108"/>
      <c r="DAH49" s="109"/>
      <c r="DAI49" s="105"/>
      <c r="DAJ49" s="110"/>
      <c r="DAK49" s="106"/>
      <c r="DAL49" s="110"/>
      <c r="DAM49" s="105"/>
      <c r="DAN49" s="105"/>
      <c r="DAY49" s="97"/>
      <c r="DBE49" s="100"/>
      <c r="DBI49" s="97"/>
      <c r="DBV49" s="97"/>
      <c r="DDA49" s="108"/>
      <c r="DDB49" s="109"/>
      <c r="DDC49" s="105"/>
      <c r="DDD49" s="110"/>
      <c r="DDE49" s="106"/>
      <c r="DDF49" s="110"/>
      <c r="DDG49" s="105"/>
      <c r="DDH49" s="105"/>
      <c r="DDS49" s="97"/>
      <c r="DDY49" s="100"/>
      <c r="DEC49" s="97"/>
      <c r="DEP49" s="97"/>
      <c r="DFU49" s="108"/>
      <c r="DFV49" s="109"/>
      <c r="DFW49" s="105"/>
      <c r="DFX49" s="110"/>
      <c r="DFY49" s="106"/>
      <c r="DFZ49" s="110"/>
      <c r="DGA49" s="105"/>
      <c r="DGB49" s="105"/>
      <c r="DGM49" s="97"/>
      <c r="DGS49" s="100"/>
      <c r="DGW49" s="97"/>
      <c r="DHJ49" s="97"/>
      <c r="DIO49" s="108"/>
      <c r="DIP49" s="109"/>
      <c r="DIQ49" s="105"/>
      <c r="DIR49" s="110"/>
      <c r="DIS49" s="106"/>
      <c r="DIT49" s="110"/>
      <c r="DIU49" s="105"/>
      <c r="DIV49" s="105"/>
      <c r="DJG49" s="97"/>
      <c r="DJM49" s="100"/>
      <c r="DJQ49" s="97"/>
      <c r="DKD49" s="97"/>
      <c r="DLI49" s="108"/>
      <c r="DLJ49" s="109"/>
      <c r="DLK49" s="105"/>
      <c r="DLL49" s="110"/>
      <c r="DLM49" s="106"/>
      <c r="DLN49" s="110"/>
      <c r="DLO49" s="105"/>
      <c r="DLP49" s="105"/>
      <c r="DMA49" s="97"/>
      <c r="DMG49" s="100"/>
      <c r="DMK49" s="97"/>
      <c r="DMX49" s="97"/>
      <c r="DOC49" s="108"/>
      <c r="DOD49" s="109"/>
      <c r="DOE49" s="105"/>
      <c r="DOF49" s="110"/>
      <c r="DOG49" s="106"/>
      <c r="DOH49" s="110"/>
      <c r="DOI49" s="105"/>
      <c r="DOJ49" s="105"/>
      <c r="DOU49" s="97"/>
      <c r="DPA49" s="100"/>
      <c r="DPE49" s="97"/>
      <c r="DPR49" s="97"/>
      <c r="DQW49" s="108"/>
      <c r="DQX49" s="109"/>
      <c r="DQY49" s="105"/>
      <c r="DQZ49" s="110"/>
      <c r="DRA49" s="106"/>
      <c r="DRB49" s="110"/>
      <c r="DRC49" s="105"/>
      <c r="DRD49" s="105"/>
      <c r="DRO49" s="97"/>
      <c r="DRU49" s="100"/>
      <c r="DRY49" s="97"/>
      <c r="DSL49" s="97"/>
      <c r="DTQ49" s="108"/>
      <c r="DTR49" s="109"/>
      <c r="DTS49" s="105"/>
      <c r="DTT49" s="110"/>
      <c r="DTU49" s="106"/>
      <c r="DTV49" s="110"/>
      <c r="DTW49" s="105"/>
      <c r="DTX49" s="105"/>
      <c r="DUI49" s="97"/>
      <c r="DUO49" s="100"/>
      <c r="DUS49" s="97"/>
      <c r="DVF49" s="97"/>
      <c r="DWK49" s="108"/>
      <c r="DWL49" s="109"/>
      <c r="DWM49" s="105"/>
      <c r="DWN49" s="110"/>
      <c r="DWO49" s="106"/>
      <c r="DWP49" s="110"/>
      <c r="DWQ49" s="105"/>
      <c r="DWR49" s="105"/>
      <c r="DXC49" s="97"/>
      <c r="DXI49" s="100"/>
      <c r="DXM49" s="97"/>
      <c r="DXZ49" s="97"/>
      <c r="DZE49" s="108"/>
      <c r="DZF49" s="109"/>
      <c r="DZG49" s="105"/>
      <c r="DZH49" s="110"/>
      <c r="DZI49" s="106"/>
      <c r="DZJ49" s="110"/>
      <c r="DZK49" s="105"/>
      <c r="DZL49" s="105"/>
      <c r="DZW49" s="97"/>
      <c r="EAC49" s="100"/>
      <c r="EAG49" s="97"/>
      <c r="EAT49" s="97"/>
      <c r="EBY49" s="108"/>
      <c r="EBZ49" s="109"/>
      <c r="ECA49" s="105"/>
      <c r="ECB49" s="110"/>
      <c r="ECC49" s="106"/>
      <c r="ECD49" s="110"/>
      <c r="ECE49" s="105"/>
      <c r="ECF49" s="105"/>
      <c r="ECQ49" s="97"/>
      <c r="ECW49" s="100"/>
      <c r="EDA49" s="97"/>
      <c r="EDN49" s="97"/>
      <c r="EES49" s="108"/>
      <c r="EET49" s="109"/>
      <c r="EEU49" s="105"/>
      <c r="EEV49" s="110"/>
      <c r="EEW49" s="106"/>
      <c r="EEX49" s="110"/>
      <c r="EEY49" s="105"/>
      <c r="EEZ49" s="105"/>
      <c r="EFK49" s="97"/>
      <c r="EFQ49" s="100"/>
      <c r="EFU49" s="97"/>
      <c r="EGH49" s="97"/>
      <c r="EHM49" s="108"/>
      <c r="EHN49" s="109"/>
      <c r="EHO49" s="105"/>
      <c r="EHP49" s="110"/>
      <c r="EHQ49" s="106"/>
      <c r="EHR49" s="110"/>
      <c r="EHS49" s="105"/>
      <c r="EHT49" s="105"/>
      <c r="EIE49" s="97"/>
      <c r="EIK49" s="100"/>
      <c r="EIO49" s="97"/>
      <c r="EJB49" s="97"/>
      <c r="EKG49" s="108"/>
      <c r="EKH49" s="109"/>
      <c r="EKI49" s="105"/>
      <c r="EKJ49" s="110"/>
      <c r="EKK49" s="106"/>
      <c r="EKL49" s="110"/>
      <c r="EKM49" s="105"/>
      <c r="EKN49" s="105"/>
      <c r="EKY49" s="97"/>
      <c r="ELE49" s="100"/>
      <c r="ELI49" s="97"/>
      <c r="ELV49" s="97"/>
      <c r="ENA49" s="108"/>
      <c r="ENB49" s="109"/>
      <c r="ENC49" s="105"/>
      <c r="END49" s="110"/>
      <c r="ENE49" s="106"/>
      <c r="ENF49" s="110"/>
      <c r="ENG49" s="105"/>
      <c r="ENH49" s="105"/>
      <c r="ENS49" s="97"/>
      <c r="ENY49" s="100"/>
      <c r="EOC49" s="97"/>
      <c r="EOP49" s="97"/>
      <c r="EPU49" s="108"/>
      <c r="EPV49" s="109"/>
      <c r="EPW49" s="105"/>
      <c r="EPX49" s="110"/>
      <c r="EPY49" s="106"/>
      <c r="EPZ49" s="110"/>
      <c r="EQA49" s="105"/>
      <c r="EQB49" s="105"/>
      <c r="EQM49" s="97"/>
      <c r="EQS49" s="100"/>
      <c r="EQW49" s="97"/>
      <c r="ERJ49" s="97"/>
      <c r="ESO49" s="108"/>
      <c r="ESP49" s="109"/>
      <c r="ESQ49" s="105"/>
      <c r="ESR49" s="110"/>
      <c r="ESS49" s="106"/>
      <c r="EST49" s="110"/>
      <c r="ESU49" s="105"/>
      <c r="ESV49" s="105"/>
      <c r="ETG49" s="97"/>
      <c r="ETM49" s="100"/>
      <c r="ETQ49" s="97"/>
      <c r="EUD49" s="97"/>
      <c r="EVI49" s="108"/>
      <c r="EVJ49" s="109"/>
      <c r="EVK49" s="105"/>
      <c r="EVL49" s="110"/>
      <c r="EVM49" s="106"/>
      <c r="EVN49" s="110"/>
      <c r="EVO49" s="105"/>
      <c r="EVP49" s="105"/>
      <c r="EWA49" s="97"/>
      <c r="EWG49" s="100"/>
      <c r="EWK49" s="97"/>
      <c r="EWX49" s="97"/>
      <c r="EYC49" s="108"/>
      <c r="EYD49" s="109"/>
      <c r="EYE49" s="105"/>
      <c r="EYF49" s="110"/>
      <c r="EYG49" s="106"/>
      <c r="EYH49" s="110"/>
      <c r="EYI49" s="105"/>
      <c r="EYJ49" s="105"/>
      <c r="EYU49" s="97"/>
      <c r="EZA49" s="100"/>
      <c r="EZE49" s="97"/>
      <c r="EZR49" s="97"/>
      <c r="FAW49" s="108"/>
      <c r="FAX49" s="109"/>
      <c r="FAY49" s="105"/>
      <c r="FAZ49" s="110"/>
      <c r="FBA49" s="106"/>
      <c r="FBB49" s="110"/>
      <c r="FBC49" s="105"/>
      <c r="FBD49" s="105"/>
      <c r="FBO49" s="97"/>
      <c r="FBU49" s="100"/>
      <c r="FBY49" s="97"/>
      <c r="FCL49" s="97"/>
      <c r="FDQ49" s="108"/>
      <c r="FDR49" s="109"/>
      <c r="FDS49" s="105"/>
      <c r="FDT49" s="110"/>
      <c r="FDU49" s="106"/>
      <c r="FDV49" s="110"/>
      <c r="FDW49" s="105"/>
      <c r="FDX49" s="105"/>
      <c r="FEI49" s="97"/>
      <c r="FEO49" s="100"/>
      <c r="FES49" s="97"/>
      <c r="FFF49" s="97"/>
      <c r="FGK49" s="108"/>
      <c r="FGL49" s="109"/>
      <c r="FGM49" s="105"/>
      <c r="FGN49" s="110"/>
      <c r="FGO49" s="106"/>
      <c r="FGP49" s="110"/>
      <c r="FGQ49" s="105"/>
      <c r="FGR49" s="105"/>
      <c r="FHC49" s="97"/>
      <c r="FHI49" s="100"/>
      <c r="FHM49" s="97"/>
      <c r="FHZ49" s="97"/>
      <c r="FJE49" s="108"/>
      <c r="FJF49" s="109"/>
      <c r="FJG49" s="105"/>
      <c r="FJH49" s="110"/>
      <c r="FJI49" s="106"/>
      <c r="FJJ49" s="110"/>
      <c r="FJK49" s="105"/>
      <c r="FJL49" s="105"/>
      <c r="FJW49" s="97"/>
      <c r="FKC49" s="100"/>
      <c r="FKG49" s="97"/>
      <c r="FKT49" s="97"/>
      <c r="FLY49" s="108"/>
      <c r="FLZ49" s="109"/>
      <c r="FMA49" s="105"/>
      <c r="FMB49" s="110"/>
      <c r="FMC49" s="106"/>
      <c r="FMD49" s="110"/>
      <c r="FME49" s="105"/>
      <c r="FMF49" s="105"/>
      <c r="FMQ49" s="97"/>
      <c r="FMW49" s="100"/>
      <c r="FNA49" s="97"/>
      <c r="FNN49" s="97"/>
      <c r="FOS49" s="108"/>
      <c r="FOT49" s="109"/>
      <c r="FOU49" s="105"/>
      <c r="FOV49" s="110"/>
      <c r="FOW49" s="106"/>
      <c r="FOX49" s="110"/>
      <c r="FOY49" s="105"/>
      <c r="FOZ49" s="105"/>
      <c r="FPK49" s="97"/>
      <c r="FPQ49" s="100"/>
      <c r="FPU49" s="97"/>
      <c r="FQH49" s="97"/>
      <c r="FRM49" s="108"/>
      <c r="FRN49" s="109"/>
      <c r="FRO49" s="105"/>
      <c r="FRP49" s="110"/>
      <c r="FRQ49" s="106"/>
      <c r="FRR49" s="110"/>
      <c r="FRS49" s="105"/>
      <c r="FRT49" s="105"/>
      <c r="FSE49" s="97"/>
      <c r="FSK49" s="100"/>
      <c r="FSO49" s="97"/>
      <c r="FTB49" s="97"/>
      <c r="FUG49" s="108"/>
      <c r="FUH49" s="109"/>
      <c r="FUI49" s="105"/>
      <c r="FUJ49" s="110"/>
      <c r="FUK49" s="106"/>
      <c r="FUL49" s="110"/>
      <c r="FUM49" s="105"/>
      <c r="FUN49" s="105"/>
      <c r="FUY49" s="97"/>
      <c r="FVE49" s="100"/>
      <c r="FVI49" s="97"/>
      <c r="FVV49" s="97"/>
      <c r="FXA49" s="108"/>
      <c r="FXB49" s="109"/>
      <c r="FXC49" s="105"/>
      <c r="FXD49" s="110"/>
      <c r="FXE49" s="106"/>
      <c r="FXF49" s="110"/>
      <c r="FXG49" s="105"/>
      <c r="FXH49" s="105"/>
      <c r="FXS49" s="97"/>
      <c r="FXY49" s="100"/>
      <c r="FYC49" s="97"/>
      <c r="FYP49" s="97"/>
      <c r="FZU49" s="108"/>
      <c r="FZV49" s="109"/>
      <c r="FZW49" s="105"/>
      <c r="FZX49" s="110"/>
      <c r="FZY49" s="106"/>
      <c r="FZZ49" s="110"/>
      <c r="GAA49" s="105"/>
      <c r="GAB49" s="105"/>
      <c r="GAM49" s="97"/>
      <c r="GAS49" s="100"/>
      <c r="GAW49" s="97"/>
      <c r="GBJ49" s="97"/>
      <c r="GCO49" s="108"/>
      <c r="GCP49" s="109"/>
      <c r="GCQ49" s="105"/>
      <c r="GCR49" s="110"/>
      <c r="GCS49" s="106"/>
      <c r="GCT49" s="110"/>
      <c r="GCU49" s="105"/>
      <c r="GCV49" s="105"/>
      <c r="GDG49" s="97"/>
      <c r="GDM49" s="100"/>
      <c r="GDQ49" s="97"/>
      <c r="GED49" s="97"/>
      <c r="GFI49" s="108"/>
      <c r="GFJ49" s="109"/>
      <c r="GFK49" s="105"/>
      <c r="GFL49" s="110"/>
      <c r="GFM49" s="106"/>
      <c r="GFN49" s="110"/>
      <c r="GFO49" s="105"/>
      <c r="GFP49" s="105"/>
      <c r="GGA49" s="97"/>
      <c r="GGG49" s="100"/>
      <c r="GGK49" s="97"/>
      <c r="GGX49" s="97"/>
      <c r="GIC49" s="108"/>
      <c r="GID49" s="109"/>
      <c r="GIE49" s="105"/>
      <c r="GIF49" s="110"/>
      <c r="GIG49" s="106"/>
      <c r="GIH49" s="110"/>
      <c r="GII49" s="105"/>
      <c r="GIJ49" s="105"/>
      <c r="GIU49" s="97"/>
      <c r="GJA49" s="100"/>
      <c r="GJE49" s="97"/>
      <c r="GJR49" s="97"/>
      <c r="GKW49" s="108"/>
      <c r="GKX49" s="109"/>
      <c r="GKY49" s="105"/>
      <c r="GKZ49" s="110"/>
      <c r="GLA49" s="106"/>
      <c r="GLB49" s="110"/>
      <c r="GLC49" s="105"/>
      <c r="GLD49" s="105"/>
      <c r="GLO49" s="97"/>
      <c r="GLU49" s="100"/>
      <c r="GLY49" s="97"/>
      <c r="GML49" s="97"/>
      <c r="GNQ49" s="108"/>
      <c r="GNR49" s="109"/>
      <c r="GNS49" s="105"/>
      <c r="GNT49" s="110"/>
      <c r="GNU49" s="106"/>
      <c r="GNV49" s="110"/>
      <c r="GNW49" s="105"/>
      <c r="GNX49" s="105"/>
      <c r="GOI49" s="97"/>
      <c r="GOO49" s="100"/>
      <c r="GOS49" s="97"/>
      <c r="GPF49" s="97"/>
      <c r="GQK49" s="108"/>
      <c r="GQL49" s="109"/>
      <c r="GQM49" s="105"/>
      <c r="GQN49" s="110"/>
      <c r="GQO49" s="106"/>
      <c r="GQP49" s="110"/>
      <c r="GQQ49" s="105"/>
      <c r="GQR49" s="105"/>
      <c r="GRC49" s="97"/>
      <c r="GRI49" s="100"/>
      <c r="GRM49" s="97"/>
      <c r="GRZ49" s="97"/>
      <c r="GTE49" s="108"/>
      <c r="GTF49" s="109"/>
      <c r="GTG49" s="105"/>
      <c r="GTH49" s="110"/>
      <c r="GTI49" s="106"/>
      <c r="GTJ49" s="110"/>
      <c r="GTK49" s="105"/>
      <c r="GTL49" s="105"/>
      <c r="GTW49" s="97"/>
      <c r="GUC49" s="100"/>
      <c r="GUG49" s="97"/>
      <c r="GUT49" s="97"/>
      <c r="GVY49" s="108"/>
      <c r="GVZ49" s="109"/>
      <c r="GWA49" s="105"/>
      <c r="GWB49" s="110"/>
      <c r="GWC49" s="106"/>
      <c r="GWD49" s="110"/>
      <c r="GWE49" s="105"/>
      <c r="GWF49" s="105"/>
      <c r="GWQ49" s="97"/>
      <c r="GWW49" s="100"/>
      <c r="GXA49" s="97"/>
      <c r="GXN49" s="97"/>
      <c r="GYS49" s="108"/>
      <c r="GYT49" s="109"/>
      <c r="GYU49" s="105"/>
      <c r="GYV49" s="110"/>
      <c r="GYW49" s="106"/>
      <c r="GYX49" s="110"/>
      <c r="GYY49" s="105"/>
      <c r="GYZ49" s="105"/>
      <c r="GZK49" s="97"/>
      <c r="GZQ49" s="100"/>
      <c r="GZU49" s="97"/>
      <c r="HAH49" s="97"/>
      <c r="HBM49" s="108"/>
      <c r="HBN49" s="109"/>
      <c r="HBO49" s="105"/>
      <c r="HBP49" s="110"/>
      <c r="HBQ49" s="106"/>
      <c r="HBR49" s="110"/>
      <c r="HBS49" s="105"/>
      <c r="HBT49" s="105"/>
      <c r="HCE49" s="97"/>
      <c r="HCK49" s="100"/>
      <c r="HCO49" s="97"/>
      <c r="HDB49" s="97"/>
      <c r="HEG49" s="108"/>
      <c r="HEH49" s="109"/>
      <c r="HEI49" s="105"/>
      <c r="HEJ49" s="110"/>
      <c r="HEK49" s="106"/>
      <c r="HEL49" s="110"/>
      <c r="HEM49" s="105"/>
      <c r="HEN49" s="105"/>
      <c r="HEY49" s="97"/>
      <c r="HFE49" s="100"/>
      <c r="HFI49" s="97"/>
      <c r="HFV49" s="97"/>
      <c r="HHA49" s="108"/>
      <c r="HHB49" s="109"/>
      <c r="HHC49" s="105"/>
      <c r="HHD49" s="110"/>
      <c r="HHE49" s="106"/>
      <c r="HHF49" s="110"/>
      <c r="HHG49" s="105"/>
      <c r="HHH49" s="105"/>
      <c r="HHS49" s="97"/>
      <c r="HHY49" s="100"/>
      <c r="HIC49" s="97"/>
      <c r="HIP49" s="97"/>
      <c r="HJU49" s="108"/>
      <c r="HJV49" s="109"/>
      <c r="HJW49" s="105"/>
      <c r="HJX49" s="110"/>
      <c r="HJY49" s="106"/>
      <c r="HJZ49" s="110"/>
      <c r="HKA49" s="105"/>
      <c r="HKB49" s="105"/>
      <c r="HKM49" s="97"/>
      <c r="HKS49" s="100"/>
      <c r="HKW49" s="97"/>
      <c r="HLJ49" s="97"/>
      <c r="HMO49" s="108"/>
      <c r="HMP49" s="109"/>
      <c r="HMQ49" s="105"/>
      <c r="HMR49" s="110"/>
      <c r="HMS49" s="106"/>
      <c r="HMT49" s="110"/>
      <c r="HMU49" s="105"/>
      <c r="HMV49" s="105"/>
      <c r="HNG49" s="97"/>
      <c r="HNM49" s="100"/>
      <c r="HNQ49" s="97"/>
      <c r="HOD49" s="97"/>
      <c r="HPI49" s="108"/>
      <c r="HPJ49" s="109"/>
      <c r="HPK49" s="105"/>
      <c r="HPL49" s="110"/>
      <c r="HPM49" s="106"/>
      <c r="HPN49" s="110"/>
      <c r="HPO49" s="105"/>
      <c r="HPP49" s="105"/>
      <c r="HQA49" s="97"/>
      <c r="HQG49" s="100"/>
      <c r="HQK49" s="97"/>
      <c r="HQX49" s="97"/>
      <c r="HSC49" s="108"/>
      <c r="HSD49" s="109"/>
      <c r="HSE49" s="105"/>
      <c r="HSF49" s="110"/>
      <c r="HSG49" s="106"/>
      <c r="HSH49" s="110"/>
      <c r="HSI49" s="105"/>
      <c r="HSJ49" s="105"/>
      <c r="HSU49" s="97"/>
      <c r="HTA49" s="100"/>
      <c r="HTE49" s="97"/>
      <c r="HTR49" s="97"/>
      <c r="HUW49" s="108"/>
      <c r="HUX49" s="109"/>
      <c r="HUY49" s="105"/>
      <c r="HUZ49" s="110"/>
      <c r="HVA49" s="106"/>
      <c r="HVB49" s="110"/>
      <c r="HVC49" s="105"/>
      <c r="HVD49" s="105"/>
      <c r="HVO49" s="97"/>
      <c r="HVU49" s="100"/>
      <c r="HVY49" s="97"/>
      <c r="HWL49" s="97"/>
      <c r="HXQ49" s="108"/>
      <c r="HXR49" s="109"/>
      <c r="HXS49" s="105"/>
      <c r="HXT49" s="110"/>
      <c r="HXU49" s="106"/>
      <c r="HXV49" s="110"/>
      <c r="HXW49" s="105"/>
      <c r="HXX49" s="105"/>
      <c r="HYI49" s="97"/>
      <c r="HYO49" s="100"/>
      <c r="HYS49" s="97"/>
      <c r="HZF49" s="97"/>
      <c r="IAK49" s="108"/>
      <c r="IAL49" s="109"/>
      <c r="IAM49" s="105"/>
      <c r="IAN49" s="110"/>
      <c r="IAO49" s="106"/>
      <c r="IAP49" s="110"/>
      <c r="IAQ49" s="105"/>
      <c r="IAR49" s="105"/>
      <c r="IBC49" s="97"/>
      <c r="IBI49" s="100"/>
      <c r="IBM49" s="97"/>
      <c r="IBZ49" s="97"/>
      <c r="IDE49" s="108"/>
      <c r="IDF49" s="109"/>
      <c r="IDG49" s="105"/>
      <c r="IDH49" s="110"/>
      <c r="IDI49" s="106"/>
      <c r="IDJ49" s="110"/>
      <c r="IDK49" s="105"/>
      <c r="IDL49" s="105"/>
      <c r="IDW49" s="97"/>
      <c r="IEC49" s="100"/>
      <c r="IEG49" s="97"/>
      <c r="IET49" s="97"/>
      <c r="IFY49" s="108"/>
      <c r="IFZ49" s="109"/>
      <c r="IGA49" s="105"/>
      <c r="IGB49" s="110"/>
      <c r="IGC49" s="106"/>
      <c r="IGD49" s="110"/>
      <c r="IGE49" s="105"/>
      <c r="IGF49" s="105"/>
      <c r="IGQ49" s="97"/>
      <c r="IGW49" s="100"/>
      <c r="IHA49" s="97"/>
      <c r="IHN49" s="97"/>
      <c r="IIS49" s="108"/>
      <c r="IIT49" s="109"/>
      <c r="IIU49" s="105"/>
      <c r="IIV49" s="110"/>
      <c r="IIW49" s="106"/>
      <c r="IIX49" s="110"/>
      <c r="IIY49" s="105"/>
      <c r="IIZ49" s="105"/>
      <c r="IJK49" s="97"/>
      <c r="IJQ49" s="100"/>
      <c r="IJU49" s="97"/>
      <c r="IKH49" s="97"/>
      <c r="ILM49" s="108"/>
      <c r="ILN49" s="109"/>
      <c r="ILO49" s="105"/>
      <c r="ILP49" s="110"/>
      <c r="ILQ49" s="106"/>
      <c r="ILR49" s="110"/>
      <c r="ILS49" s="105"/>
      <c r="ILT49" s="105"/>
      <c r="IME49" s="97"/>
      <c r="IMK49" s="100"/>
      <c r="IMO49" s="97"/>
      <c r="INB49" s="97"/>
      <c r="IOG49" s="108"/>
      <c r="IOH49" s="109"/>
      <c r="IOI49" s="105"/>
      <c r="IOJ49" s="110"/>
      <c r="IOK49" s="106"/>
      <c r="IOL49" s="110"/>
      <c r="IOM49" s="105"/>
      <c r="ION49" s="105"/>
      <c r="IOY49" s="97"/>
      <c r="IPE49" s="100"/>
      <c r="IPI49" s="97"/>
      <c r="IPV49" s="97"/>
      <c r="IRA49" s="108"/>
      <c r="IRB49" s="109"/>
      <c r="IRC49" s="105"/>
      <c r="IRD49" s="110"/>
      <c r="IRE49" s="106"/>
      <c r="IRF49" s="110"/>
      <c r="IRG49" s="105"/>
      <c r="IRH49" s="105"/>
      <c r="IRS49" s="97"/>
      <c r="IRY49" s="100"/>
      <c r="ISC49" s="97"/>
      <c r="ISP49" s="97"/>
      <c r="ITU49" s="108"/>
      <c r="ITV49" s="109"/>
      <c r="ITW49" s="105"/>
      <c r="ITX49" s="110"/>
      <c r="ITY49" s="106"/>
      <c r="ITZ49" s="110"/>
      <c r="IUA49" s="105"/>
      <c r="IUB49" s="105"/>
      <c r="IUM49" s="97"/>
      <c r="IUS49" s="100"/>
      <c r="IUW49" s="97"/>
      <c r="IVJ49" s="97"/>
      <c r="IWO49" s="108"/>
      <c r="IWP49" s="109"/>
      <c r="IWQ49" s="105"/>
      <c r="IWR49" s="110"/>
      <c r="IWS49" s="106"/>
      <c r="IWT49" s="110"/>
      <c r="IWU49" s="105"/>
      <c r="IWV49" s="105"/>
      <c r="IXG49" s="97"/>
      <c r="IXM49" s="100"/>
      <c r="IXQ49" s="97"/>
      <c r="IYD49" s="97"/>
      <c r="IZI49" s="108"/>
      <c r="IZJ49" s="109"/>
      <c r="IZK49" s="105"/>
      <c r="IZL49" s="110"/>
      <c r="IZM49" s="106"/>
      <c r="IZN49" s="110"/>
      <c r="IZO49" s="105"/>
      <c r="IZP49" s="105"/>
      <c r="JAA49" s="97"/>
      <c r="JAG49" s="100"/>
      <c r="JAK49" s="97"/>
      <c r="JAX49" s="97"/>
      <c r="JCC49" s="108"/>
      <c r="JCD49" s="109"/>
      <c r="JCE49" s="105"/>
      <c r="JCF49" s="110"/>
      <c r="JCG49" s="106"/>
      <c r="JCH49" s="110"/>
      <c r="JCI49" s="105"/>
      <c r="JCJ49" s="105"/>
      <c r="JCU49" s="97"/>
      <c r="JDA49" s="100"/>
      <c r="JDE49" s="97"/>
      <c r="JDR49" s="97"/>
      <c r="JEW49" s="108"/>
      <c r="JEX49" s="109"/>
      <c r="JEY49" s="105"/>
      <c r="JEZ49" s="110"/>
      <c r="JFA49" s="106"/>
      <c r="JFB49" s="110"/>
      <c r="JFC49" s="105"/>
      <c r="JFD49" s="105"/>
      <c r="JFO49" s="97"/>
      <c r="JFU49" s="100"/>
      <c r="JFY49" s="97"/>
      <c r="JGL49" s="97"/>
      <c r="JHQ49" s="108"/>
      <c r="JHR49" s="109"/>
      <c r="JHS49" s="105"/>
      <c r="JHT49" s="110"/>
      <c r="JHU49" s="106"/>
      <c r="JHV49" s="110"/>
      <c r="JHW49" s="105"/>
      <c r="JHX49" s="105"/>
      <c r="JII49" s="97"/>
      <c r="JIO49" s="100"/>
      <c r="JIS49" s="97"/>
      <c r="JJF49" s="97"/>
      <c r="JKK49" s="108"/>
      <c r="JKL49" s="109"/>
      <c r="JKM49" s="105"/>
      <c r="JKN49" s="110"/>
      <c r="JKO49" s="106"/>
      <c r="JKP49" s="110"/>
      <c r="JKQ49" s="105"/>
      <c r="JKR49" s="105"/>
      <c r="JLC49" s="97"/>
      <c r="JLI49" s="100"/>
      <c r="JLM49" s="97"/>
      <c r="JLZ49" s="97"/>
      <c r="JNE49" s="108"/>
      <c r="JNF49" s="109"/>
      <c r="JNG49" s="105"/>
      <c r="JNH49" s="110"/>
      <c r="JNI49" s="106"/>
      <c r="JNJ49" s="110"/>
      <c r="JNK49" s="105"/>
      <c r="JNL49" s="105"/>
      <c r="JNW49" s="97"/>
      <c r="JOC49" s="100"/>
      <c r="JOG49" s="97"/>
      <c r="JOT49" s="97"/>
      <c r="JPY49" s="108"/>
      <c r="JPZ49" s="109"/>
      <c r="JQA49" s="105"/>
      <c r="JQB49" s="110"/>
      <c r="JQC49" s="106"/>
      <c r="JQD49" s="110"/>
      <c r="JQE49" s="105"/>
      <c r="JQF49" s="105"/>
      <c r="JQQ49" s="97"/>
      <c r="JQW49" s="100"/>
      <c r="JRA49" s="97"/>
      <c r="JRN49" s="97"/>
      <c r="JSS49" s="108"/>
      <c r="JST49" s="109"/>
      <c r="JSU49" s="105"/>
      <c r="JSV49" s="110"/>
      <c r="JSW49" s="106"/>
      <c r="JSX49" s="110"/>
      <c r="JSY49" s="105"/>
      <c r="JSZ49" s="105"/>
      <c r="JTK49" s="97"/>
      <c r="JTQ49" s="100"/>
      <c r="JTU49" s="97"/>
      <c r="JUH49" s="97"/>
    </row>
    <row r="50" spans="1:1016 1027:2045 2058:3066 3097:4074 4105:5120 5131:6139 6145:7157 7170:7314" x14ac:dyDescent="0.2">
      <c r="A50" s="108"/>
      <c r="B50" s="109"/>
      <c r="C50" s="105"/>
      <c r="D50" s="110"/>
      <c r="E50" s="106"/>
      <c r="F50" s="110"/>
      <c r="G50" s="105"/>
      <c r="H50" s="105"/>
      <c r="Y50" s="100"/>
      <c r="BU50" s="108"/>
      <c r="BV50" s="109"/>
      <c r="BW50" s="105"/>
      <c r="BX50" s="110"/>
      <c r="BY50" s="106"/>
      <c r="BZ50" s="110"/>
      <c r="CA50" s="105"/>
      <c r="CB50" s="105"/>
      <c r="CS50" s="100"/>
      <c r="EO50" s="108"/>
      <c r="EP50" s="109"/>
      <c r="EQ50" s="105"/>
      <c r="ER50" s="110"/>
      <c r="ES50" s="106"/>
      <c r="ET50" s="110"/>
      <c r="EU50" s="105"/>
      <c r="EV50" s="105"/>
      <c r="FM50" s="100"/>
      <c r="HI50" s="108"/>
      <c r="HJ50" s="109"/>
      <c r="HK50" s="105"/>
      <c r="HL50" s="110"/>
      <c r="HM50" s="106"/>
      <c r="HN50" s="110"/>
      <c r="HO50" s="105"/>
      <c r="HP50" s="105"/>
      <c r="IG50" s="100"/>
      <c r="KC50" s="108"/>
      <c r="KD50" s="109"/>
      <c r="KE50" s="105"/>
      <c r="KF50" s="110"/>
      <c r="KG50" s="106"/>
      <c r="KH50" s="110"/>
      <c r="KI50" s="105"/>
      <c r="KJ50" s="105"/>
      <c r="LA50" s="100"/>
      <c r="MW50" s="108"/>
      <c r="MX50" s="109"/>
      <c r="MY50" s="105"/>
      <c r="MZ50" s="110"/>
      <c r="NA50" s="106"/>
      <c r="NB50" s="110"/>
      <c r="NC50" s="105"/>
      <c r="ND50" s="105"/>
      <c r="NU50" s="100"/>
      <c r="PQ50" s="108"/>
      <c r="PR50" s="109"/>
      <c r="PS50" s="105"/>
      <c r="PT50" s="110"/>
      <c r="PU50" s="106"/>
      <c r="PV50" s="110"/>
      <c r="PW50" s="105"/>
      <c r="PX50" s="105"/>
      <c r="QO50" s="100"/>
      <c r="SK50" s="108"/>
      <c r="SL50" s="109"/>
      <c r="SM50" s="105"/>
      <c r="SN50" s="110"/>
      <c r="SO50" s="106"/>
      <c r="SP50" s="110"/>
      <c r="SQ50" s="105"/>
      <c r="SR50" s="105"/>
      <c r="TI50" s="100"/>
      <c r="VE50" s="108"/>
      <c r="VF50" s="109"/>
      <c r="VG50" s="105"/>
      <c r="VH50" s="110"/>
      <c r="VI50" s="106"/>
      <c r="VJ50" s="110"/>
      <c r="VK50" s="105"/>
      <c r="VL50" s="105"/>
      <c r="WC50" s="100"/>
      <c r="XY50" s="108"/>
      <c r="XZ50" s="109"/>
      <c r="YA50" s="105"/>
      <c r="YB50" s="110"/>
      <c r="YC50" s="106"/>
      <c r="YD50" s="110"/>
      <c r="YE50" s="105"/>
      <c r="YF50" s="105"/>
      <c r="YW50" s="100"/>
      <c r="AAS50" s="108"/>
      <c r="AAT50" s="109"/>
      <c r="AAU50" s="105"/>
      <c r="AAV50" s="110"/>
      <c r="AAW50" s="106"/>
      <c r="AAX50" s="110"/>
      <c r="AAY50" s="105"/>
      <c r="AAZ50" s="105"/>
      <c r="ABQ50" s="100"/>
      <c r="ADM50" s="108"/>
      <c r="ADN50" s="109"/>
      <c r="ADO50" s="105"/>
      <c r="ADP50" s="110"/>
      <c r="ADQ50" s="106"/>
      <c r="ADR50" s="110"/>
      <c r="ADS50" s="105"/>
      <c r="ADT50" s="105"/>
      <c r="AEK50" s="100"/>
      <c r="AGG50" s="108"/>
      <c r="AGH50" s="109"/>
      <c r="AGI50" s="105"/>
      <c r="AGJ50" s="110"/>
      <c r="AGK50" s="106"/>
      <c r="AGL50" s="110"/>
      <c r="AGM50" s="105"/>
      <c r="AGN50" s="105"/>
      <c r="AHE50" s="100"/>
      <c r="AJA50" s="108"/>
      <c r="AJB50" s="109"/>
      <c r="AJC50" s="105"/>
      <c r="AJD50" s="110"/>
      <c r="AJE50" s="106"/>
      <c r="AJF50" s="110"/>
      <c r="AJG50" s="105"/>
      <c r="AJH50" s="105"/>
      <c r="AJY50" s="100"/>
      <c r="ALU50" s="108"/>
      <c r="ALV50" s="109"/>
      <c r="ALW50" s="105"/>
      <c r="ALX50" s="110"/>
      <c r="ALY50" s="106"/>
      <c r="ALZ50" s="110"/>
      <c r="AMA50" s="105"/>
      <c r="AMB50" s="105"/>
      <c r="AMS50" s="100"/>
      <c r="AOO50" s="108"/>
      <c r="AOP50" s="109"/>
      <c r="AOQ50" s="105"/>
      <c r="AOR50" s="110"/>
      <c r="AOS50" s="106"/>
      <c r="AOT50" s="110"/>
      <c r="AOU50" s="105"/>
      <c r="AOV50" s="105"/>
      <c r="APM50" s="100"/>
      <c r="ARI50" s="108"/>
      <c r="ARJ50" s="109"/>
      <c r="ARK50" s="105"/>
      <c r="ARL50" s="110"/>
      <c r="ARM50" s="106"/>
      <c r="ARN50" s="110"/>
      <c r="ARO50" s="105"/>
      <c r="ARP50" s="105"/>
      <c r="ASG50" s="100"/>
      <c r="AUC50" s="108"/>
      <c r="AUD50" s="109"/>
      <c r="AUE50" s="105"/>
      <c r="AUF50" s="110"/>
      <c r="AUG50" s="106"/>
      <c r="AUH50" s="110"/>
      <c r="AUI50" s="105"/>
      <c r="AUJ50" s="105"/>
      <c r="AVA50" s="100"/>
      <c r="AWW50" s="108"/>
      <c r="AWX50" s="109"/>
      <c r="AWY50" s="105"/>
      <c r="AWZ50" s="110"/>
      <c r="AXA50" s="106"/>
      <c r="AXB50" s="110"/>
      <c r="AXC50" s="105"/>
      <c r="AXD50" s="105"/>
      <c r="AXU50" s="100"/>
      <c r="AZQ50" s="108"/>
      <c r="AZR50" s="109"/>
      <c r="AZS50" s="105"/>
      <c r="AZT50" s="110"/>
      <c r="AZU50" s="106"/>
      <c r="AZV50" s="110"/>
      <c r="AZW50" s="105"/>
      <c r="AZX50" s="105"/>
      <c r="BAO50" s="100"/>
      <c r="BCK50" s="108"/>
      <c r="BCL50" s="109"/>
      <c r="BCM50" s="105"/>
      <c r="BCN50" s="110"/>
      <c r="BCO50" s="106"/>
      <c r="BCP50" s="110"/>
      <c r="BCQ50" s="105"/>
      <c r="BCR50" s="105"/>
      <c r="BDI50" s="100"/>
      <c r="BFE50" s="108"/>
      <c r="BFF50" s="109"/>
      <c r="BFG50" s="105"/>
      <c r="BFH50" s="110"/>
      <c r="BFI50" s="106"/>
      <c r="BFJ50" s="110"/>
      <c r="BFK50" s="105"/>
      <c r="BFL50" s="105"/>
      <c r="BGC50" s="100"/>
      <c r="BHY50" s="108"/>
      <c r="BHZ50" s="109"/>
      <c r="BIA50" s="105"/>
      <c r="BIB50" s="110"/>
      <c r="BIC50" s="106"/>
      <c r="BID50" s="110"/>
      <c r="BIE50" s="105"/>
      <c r="BIF50" s="105"/>
      <c r="BIW50" s="100"/>
      <c r="BKS50" s="108"/>
      <c r="BKT50" s="109"/>
      <c r="BKU50" s="105"/>
      <c r="BKV50" s="110"/>
      <c r="BKW50" s="106"/>
      <c r="BKX50" s="110"/>
      <c r="BKY50" s="105"/>
      <c r="BKZ50" s="105"/>
      <c r="BLQ50" s="100"/>
      <c r="BNM50" s="108"/>
      <c r="BNN50" s="109"/>
      <c r="BNO50" s="105"/>
      <c r="BNP50" s="110"/>
      <c r="BNQ50" s="106"/>
      <c r="BNR50" s="110"/>
      <c r="BNS50" s="105"/>
      <c r="BNT50" s="105"/>
      <c r="BOK50" s="100"/>
      <c r="BQG50" s="108"/>
      <c r="BQH50" s="109"/>
      <c r="BQI50" s="105"/>
      <c r="BQJ50" s="110"/>
      <c r="BQK50" s="106"/>
      <c r="BQL50" s="110"/>
      <c r="BQM50" s="105"/>
      <c r="BQN50" s="105"/>
      <c r="BRE50" s="100"/>
      <c r="BTA50" s="108"/>
      <c r="BTB50" s="109"/>
      <c r="BTC50" s="105"/>
      <c r="BTD50" s="110"/>
      <c r="BTE50" s="106"/>
      <c r="BTF50" s="110"/>
      <c r="BTG50" s="105"/>
      <c r="BTH50" s="105"/>
      <c r="BTY50" s="100"/>
      <c r="BVU50" s="108"/>
      <c r="BVV50" s="109"/>
      <c r="BVW50" s="105"/>
      <c r="BVX50" s="110"/>
      <c r="BVY50" s="106"/>
      <c r="BVZ50" s="110"/>
      <c r="BWA50" s="105"/>
      <c r="BWB50" s="105"/>
      <c r="BWS50" s="100"/>
      <c r="BYO50" s="108"/>
      <c r="BYP50" s="109"/>
      <c r="BYQ50" s="105"/>
      <c r="BYR50" s="110"/>
      <c r="BYS50" s="106"/>
      <c r="BYT50" s="110"/>
      <c r="BYU50" s="105"/>
      <c r="BYV50" s="105"/>
      <c r="BZM50" s="100"/>
      <c r="CBI50" s="108"/>
      <c r="CBJ50" s="109"/>
      <c r="CBK50" s="105"/>
      <c r="CBL50" s="110"/>
      <c r="CBM50" s="106"/>
      <c r="CBN50" s="110"/>
      <c r="CBO50" s="105"/>
      <c r="CBP50" s="105"/>
      <c r="CCG50" s="100"/>
      <c r="CEC50" s="108"/>
      <c r="CED50" s="109"/>
      <c r="CEE50" s="105"/>
      <c r="CEF50" s="110"/>
      <c r="CEG50" s="106"/>
      <c r="CEH50" s="110"/>
      <c r="CEI50" s="105"/>
      <c r="CEJ50" s="105"/>
      <c r="CFA50" s="100"/>
      <c r="CGW50" s="108"/>
      <c r="CGX50" s="109"/>
      <c r="CGY50" s="105"/>
      <c r="CGZ50" s="110"/>
      <c r="CHA50" s="106"/>
      <c r="CHB50" s="110"/>
      <c r="CHC50" s="105"/>
      <c r="CHD50" s="105"/>
      <c r="CHU50" s="100"/>
      <c r="CJQ50" s="108"/>
      <c r="CJR50" s="109"/>
      <c r="CJS50" s="105"/>
      <c r="CJT50" s="110"/>
      <c r="CJU50" s="106"/>
      <c r="CJV50" s="110"/>
      <c r="CJW50" s="105"/>
      <c r="CJX50" s="105"/>
      <c r="CKO50" s="100"/>
      <c r="CMK50" s="108"/>
      <c r="CML50" s="109"/>
      <c r="CMM50" s="105"/>
      <c r="CMN50" s="110"/>
      <c r="CMO50" s="106"/>
      <c r="CMP50" s="110"/>
      <c r="CMQ50" s="105"/>
      <c r="CMR50" s="105"/>
      <c r="CNI50" s="100"/>
      <c r="CPE50" s="108"/>
      <c r="CPF50" s="109"/>
      <c r="CPG50" s="105"/>
      <c r="CPH50" s="110"/>
      <c r="CPI50" s="106"/>
      <c r="CPJ50" s="110"/>
      <c r="CPK50" s="105"/>
      <c r="CPL50" s="105"/>
      <c r="CQC50" s="100"/>
      <c r="CRY50" s="108"/>
      <c r="CRZ50" s="109"/>
      <c r="CSA50" s="105"/>
      <c r="CSB50" s="110"/>
      <c r="CSC50" s="106"/>
      <c r="CSD50" s="110"/>
      <c r="CSE50" s="105"/>
      <c r="CSF50" s="105"/>
      <c r="CSW50" s="100"/>
      <c r="CUS50" s="108"/>
      <c r="CUT50" s="109"/>
      <c r="CUU50" s="105"/>
      <c r="CUV50" s="110"/>
      <c r="CUW50" s="106"/>
      <c r="CUX50" s="110"/>
      <c r="CUY50" s="105"/>
      <c r="CUZ50" s="105"/>
      <c r="CVQ50" s="100"/>
      <c r="CXM50" s="108"/>
      <c r="CXN50" s="109"/>
      <c r="CXO50" s="105"/>
      <c r="CXP50" s="110"/>
      <c r="CXQ50" s="106"/>
      <c r="CXR50" s="110"/>
      <c r="CXS50" s="105"/>
      <c r="CXT50" s="105"/>
      <c r="CYK50" s="100"/>
      <c r="DAG50" s="108"/>
      <c r="DAH50" s="109"/>
      <c r="DAI50" s="105"/>
      <c r="DAJ50" s="110"/>
      <c r="DAK50" s="106"/>
      <c r="DAL50" s="110"/>
      <c r="DAM50" s="105"/>
      <c r="DAN50" s="105"/>
      <c r="DBE50" s="100"/>
      <c r="DDA50" s="108"/>
      <c r="DDB50" s="109"/>
      <c r="DDC50" s="105"/>
      <c r="DDD50" s="110"/>
      <c r="DDE50" s="106"/>
      <c r="DDF50" s="110"/>
      <c r="DDG50" s="105"/>
      <c r="DDH50" s="105"/>
      <c r="DDY50" s="100"/>
      <c r="DFU50" s="108"/>
      <c r="DFV50" s="109"/>
      <c r="DFW50" s="105"/>
      <c r="DFX50" s="110"/>
      <c r="DFY50" s="106"/>
      <c r="DFZ50" s="110"/>
      <c r="DGA50" s="105"/>
      <c r="DGB50" s="105"/>
      <c r="DGS50" s="100"/>
      <c r="DIO50" s="108"/>
      <c r="DIP50" s="109"/>
      <c r="DIQ50" s="105"/>
      <c r="DIR50" s="110"/>
      <c r="DIS50" s="106"/>
      <c r="DIT50" s="110"/>
      <c r="DIU50" s="105"/>
      <c r="DIV50" s="105"/>
      <c r="DJM50" s="100"/>
      <c r="DLI50" s="108"/>
      <c r="DLJ50" s="109"/>
      <c r="DLK50" s="105"/>
      <c r="DLL50" s="110"/>
      <c r="DLM50" s="106"/>
      <c r="DLN50" s="110"/>
      <c r="DLO50" s="105"/>
      <c r="DLP50" s="105"/>
      <c r="DMG50" s="100"/>
      <c r="DOC50" s="108"/>
      <c r="DOD50" s="109"/>
      <c r="DOE50" s="105"/>
      <c r="DOF50" s="110"/>
      <c r="DOG50" s="106"/>
      <c r="DOH50" s="110"/>
      <c r="DOI50" s="105"/>
      <c r="DOJ50" s="105"/>
      <c r="DPA50" s="100"/>
      <c r="DQW50" s="108"/>
      <c r="DQX50" s="109"/>
      <c r="DQY50" s="105"/>
      <c r="DQZ50" s="110"/>
      <c r="DRA50" s="106"/>
      <c r="DRB50" s="110"/>
      <c r="DRC50" s="105"/>
      <c r="DRD50" s="105"/>
      <c r="DRU50" s="100"/>
      <c r="DTQ50" s="108"/>
      <c r="DTR50" s="109"/>
      <c r="DTS50" s="105"/>
      <c r="DTT50" s="110"/>
      <c r="DTU50" s="106"/>
      <c r="DTV50" s="110"/>
      <c r="DTW50" s="105"/>
      <c r="DTX50" s="105"/>
      <c r="DUO50" s="100"/>
      <c r="DWK50" s="108"/>
      <c r="DWL50" s="109"/>
      <c r="DWM50" s="105"/>
      <c r="DWN50" s="110"/>
      <c r="DWO50" s="106"/>
      <c r="DWP50" s="110"/>
      <c r="DWQ50" s="105"/>
      <c r="DWR50" s="105"/>
      <c r="DXI50" s="100"/>
      <c r="DZE50" s="108"/>
      <c r="DZF50" s="109"/>
      <c r="DZG50" s="105"/>
      <c r="DZH50" s="110"/>
      <c r="DZI50" s="106"/>
      <c r="DZJ50" s="110"/>
      <c r="DZK50" s="105"/>
      <c r="DZL50" s="105"/>
      <c r="EAC50" s="100"/>
      <c r="EBY50" s="108"/>
      <c r="EBZ50" s="109"/>
      <c r="ECA50" s="105"/>
      <c r="ECB50" s="110"/>
      <c r="ECC50" s="106"/>
      <c r="ECD50" s="110"/>
      <c r="ECE50" s="105"/>
      <c r="ECF50" s="105"/>
      <c r="ECW50" s="100"/>
      <c r="EES50" s="108"/>
      <c r="EET50" s="109"/>
      <c r="EEU50" s="105"/>
      <c r="EEV50" s="110"/>
      <c r="EEW50" s="106"/>
      <c r="EEX50" s="110"/>
      <c r="EEY50" s="105"/>
      <c r="EEZ50" s="105"/>
      <c r="EFQ50" s="100"/>
      <c r="EHM50" s="108"/>
      <c r="EHN50" s="109"/>
      <c r="EHO50" s="105"/>
      <c r="EHP50" s="110"/>
      <c r="EHQ50" s="106"/>
      <c r="EHR50" s="110"/>
      <c r="EHS50" s="105"/>
      <c r="EHT50" s="105"/>
      <c r="EIK50" s="100"/>
      <c r="EKG50" s="108"/>
      <c r="EKH50" s="109"/>
      <c r="EKI50" s="105"/>
      <c r="EKJ50" s="110"/>
      <c r="EKK50" s="106"/>
      <c r="EKL50" s="110"/>
      <c r="EKM50" s="105"/>
      <c r="EKN50" s="105"/>
      <c r="ELE50" s="100"/>
      <c r="ENA50" s="108"/>
      <c r="ENB50" s="109"/>
      <c r="ENC50" s="105"/>
      <c r="END50" s="110"/>
      <c r="ENE50" s="106"/>
      <c r="ENF50" s="110"/>
      <c r="ENG50" s="105"/>
      <c r="ENH50" s="105"/>
      <c r="ENY50" s="100"/>
      <c r="EPU50" s="108"/>
      <c r="EPV50" s="109"/>
      <c r="EPW50" s="105"/>
      <c r="EPX50" s="110"/>
      <c r="EPY50" s="106"/>
      <c r="EPZ50" s="110"/>
      <c r="EQA50" s="105"/>
      <c r="EQB50" s="105"/>
      <c r="EQS50" s="100"/>
      <c r="ESO50" s="108"/>
      <c r="ESP50" s="109"/>
      <c r="ESQ50" s="105"/>
      <c r="ESR50" s="110"/>
      <c r="ESS50" s="106"/>
      <c r="EST50" s="110"/>
      <c r="ESU50" s="105"/>
      <c r="ESV50" s="105"/>
      <c r="ETM50" s="100"/>
      <c r="EVI50" s="108"/>
      <c r="EVJ50" s="109"/>
      <c r="EVK50" s="105"/>
      <c r="EVL50" s="110"/>
      <c r="EVM50" s="106"/>
      <c r="EVN50" s="110"/>
      <c r="EVO50" s="105"/>
      <c r="EVP50" s="105"/>
      <c r="EWG50" s="100"/>
      <c r="EYC50" s="108"/>
      <c r="EYD50" s="109"/>
      <c r="EYE50" s="105"/>
      <c r="EYF50" s="110"/>
      <c r="EYG50" s="106"/>
      <c r="EYH50" s="110"/>
      <c r="EYI50" s="105"/>
      <c r="EYJ50" s="105"/>
      <c r="EZA50" s="100"/>
      <c r="FAW50" s="108"/>
      <c r="FAX50" s="109"/>
      <c r="FAY50" s="105"/>
      <c r="FAZ50" s="110"/>
      <c r="FBA50" s="106"/>
      <c r="FBB50" s="110"/>
      <c r="FBC50" s="105"/>
      <c r="FBD50" s="105"/>
      <c r="FBU50" s="100"/>
      <c r="FDQ50" s="108"/>
      <c r="FDR50" s="109"/>
      <c r="FDS50" s="105"/>
      <c r="FDT50" s="110"/>
      <c r="FDU50" s="106"/>
      <c r="FDV50" s="110"/>
      <c r="FDW50" s="105"/>
      <c r="FDX50" s="105"/>
      <c r="FEO50" s="100"/>
      <c r="FGK50" s="108"/>
      <c r="FGL50" s="109"/>
      <c r="FGM50" s="105"/>
      <c r="FGN50" s="110"/>
      <c r="FGO50" s="106"/>
      <c r="FGP50" s="110"/>
      <c r="FGQ50" s="105"/>
      <c r="FGR50" s="105"/>
      <c r="FHI50" s="100"/>
      <c r="FJE50" s="108"/>
      <c r="FJF50" s="109"/>
      <c r="FJG50" s="105"/>
      <c r="FJH50" s="110"/>
      <c r="FJI50" s="106"/>
      <c r="FJJ50" s="110"/>
      <c r="FJK50" s="105"/>
      <c r="FJL50" s="105"/>
      <c r="FKC50" s="100"/>
      <c r="FLY50" s="108"/>
      <c r="FLZ50" s="109"/>
      <c r="FMA50" s="105"/>
      <c r="FMB50" s="110"/>
      <c r="FMC50" s="106"/>
      <c r="FMD50" s="110"/>
      <c r="FME50" s="105"/>
      <c r="FMF50" s="105"/>
      <c r="FMW50" s="100"/>
      <c r="FOS50" s="108"/>
      <c r="FOT50" s="109"/>
      <c r="FOU50" s="105"/>
      <c r="FOV50" s="110"/>
      <c r="FOW50" s="106"/>
      <c r="FOX50" s="110"/>
      <c r="FOY50" s="105"/>
      <c r="FOZ50" s="105"/>
      <c r="FPQ50" s="100"/>
      <c r="FRM50" s="108"/>
      <c r="FRN50" s="109"/>
      <c r="FRO50" s="105"/>
      <c r="FRP50" s="110"/>
      <c r="FRQ50" s="106"/>
      <c r="FRR50" s="110"/>
      <c r="FRS50" s="105"/>
      <c r="FRT50" s="105"/>
      <c r="FSK50" s="100"/>
      <c r="FUG50" s="108"/>
      <c r="FUH50" s="109"/>
      <c r="FUI50" s="105"/>
      <c r="FUJ50" s="110"/>
      <c r="FUK50" s="106"/>
      <c r="FUL50" s="110"/>
      <c r="FUM50" s="105"/>
      <c r="FUN50" s="105"/>
      <c r="FVE50" s="100"/>
      <c r="FXA50" s="108"/>
      <c r="FXB50" s="109"/>
      <c r="FXC50" s="105"/>
      <c r="FXD50" s="110"/>
      <c r="FXE50" s="106"/>
      <c r="FXF50" s="110"/>
      <c r="FXG50" s="105"/>
      <c r="FXH50" s="105"/>
      <c r="FXY50" s="100"/>
      <c r="FZU50" s="108"/>
      <c r="FZV50" s="109"/>
      <c r="FZW50" s="105"/>
      <c r="FZX50" s="110"/>
      <c r="FZY50" s="106"/>
      <c r="FZZ50" s="110"/>
      <c r="GAA50" s="105"/>
      <c r="GAB50" s="105"/>
      <c r="GAS50" s="100"/>
      <c r="GCO50" s="108"/>
      <c r="GCP50" s="109"/>
      <c r="GCQ50" s="105"/>
      <c r="GCR50" s="110"/>
      <c r="GCS50" s="106"/>
      <c r="GCT50" s="110"/>
      <c r="GCU50" s="105"/>
      <c r="GCV50" s="105"/>
      <c r="GDM50" s="100"/>
      <c r="GFI50" s="108"/>
      <c r="GFJ50" s="109"/>
      <c r="GFK50" s="105"/>
      <c r="GFL50" s="110"/>
      <c r="GFM50" s="106"/>
      <c r="GFN50" s="110"/>
      <c r="GFO50" s="105"/>
      <c r="GFP50" s="105"/>
      <c r="GGG50" s="100"/>
      <c r="GIC50" s="108"/>
      <c r="GID50" s="109"/>
      <c r="GIE50" s="105"/>
      <c r="GIF50" s="110"/>
      <c r="GIG50" s="106"/>
      <c r="GIH50" s="110"/>
      <c r="GII50" s="105"/>
      <c r="GIJ50" s="105"/>
      <c r="GJA50" s="100"/>
      <c r="GKW50" s="108"/>
      <c r="GKX50" s="109"/>
      <c r="GKY50" s="105"/>
      <c r="GKZ50" s="110"/>
      <c r="GLA50" s="106"/>
      <c r="GLB50" s="110"/>
      <c r="GLC50" s="105"/>
      <c r="GLD50" s="105"/>
      <c r="GLU50" s="100"/>
      <c r="GNQ50" s="108"/>
      <c r="GNR50" s="109"/>
      <c r="GNS50" s="105"/>
      <c r="GNT50" s="110"/>
      <c r="GNU50" s="106"/>
      <c r="GNV50" s="110"/>
      <c r="GNW50" s="105"/>
      <c r="GNX50" s="105"/>
      <c r="GOO50" s="100"/>
      <c r="GQK50" s="108"/>
      <c r="GQL50" s="109"/>
      <c r="GQM50" s="105"/>
      <c r="GQN50" s="110"/>
      <c r="GQO50" s="106"/>
      <c r="GQP50" s="110"/>
      <c r="GQQ50" s="105"/>
      <c r="GQR50" s="105"/>
      <c r="GRI50" s="100"/>
      <c r="GTE50" s="108"/>
      <c r="GTF50" s="109"/>
      <c r="GTG50" s="105"/>
      <c r="GTH50" s="110"/>
      <c r="GTI50" s="106"/>
      <c r="GTJ50" s="110"/>
      <c r="GTK50" s="105"/>
      <c r="GTL50" s="105"/>
      <c r="GUC50" s="100"/>
      <c r="GVY50" s="108"/>
      <c r="GVZ50" s="109"/>
      <c r="GWA50" s="105"/>
      <c r="GWB50" s="110"/>
      <c r="GWC50" s="106"/>
      <c r="GWD50" s="110"/>
      <c r="GWE50" s="105"/>
      <c r="GWF50" s="105"/>
      <c r="GWW50" s="100"/>
      <c r="GYS50" s="108"/>
      <c r="GYT50" s="109"/>
      <c r="GYU50" s="105"/>
      <c r="GYV50" s="110"/>
      <c r="GYW50" s="106"/>
      <c r="GYX50" s="110"/>
      <c r="GYY50" s="105"/>
      <c r="GYZ50" s="105"/>
      <c r="GZQ50" s="100"/>
      <c r="HBM50" s="108"/>
      <c r="HBN50" s="109"/>
      <c r="HBO50" s="105"/>
      <c r="HBP50" s="110"/>
      <c r="HBQ50" s="106"/>
      <c r="HBR50" s="110"/>
      <c r="HBS50" s="105"/>
      <c r="HBT50" s="105"/>
      <c r="HCK50" s="100"/>
      <c r="HEG50" s="108"/>
      <c r="HEH50" s="109"/>
      <c r="HEI50" s="105"/>
      <c r="HEJ50" s="110"/>
      <c r="HEK50" s="106"/>
      <c r="HEL50" s="110"/>
      <c r="HEM50" s="105"/>
      <c r="HEN50" s="105"/>
      <c r="HFE50" s="100"/>
      <c r="HHA50" s="108"/>
      <c r="HHB50" s="109"/>
      <c r="HHC50" s="105"/>
      <c r="HHD50" s="110"/>
      <c r="HHE50" s="106"/>
      <c r="HHF50" s="110"/>
      <c r="HHG50" s="105"/>
      <c r="HHH50" s="105"/>
      <c r="HHY50" s="100"/>
      <c r="HJU50" s="108"/>
      <c r="HJV50" s="109"/>
      <c r="HJW50" s="105"/>
      <c r="HJX50" s="110"/>
      <c r="HJY50" s="106"/>
      <c r="HJZ50" s="110"/>
      <c r="HKA50" s="105"/>
      <c r="HKB50" s="105"/>
      <c r="HKS50" s="100"/>
      <c r="HMO50" s="108"/>
      <c r="HMP50" s="109"/>
      <c r="HMQ50" s="105"/>
      <c r="HMR50" s="110"/>
      <c r="HMS50" s="106"/>
      <c r="HMT50" s="110"/>
      <c r="HMU50" s="105"/>
      <c r="HMV50" s="105"/>
      <c r="HNM50" s="100"/>
      <c r="HPI50" s="108"/>
      <c r="HPJ50" s="109"/>
      <c r="HPK50" s="105"/>
      <c r="HPL50" s="110"/>
      <c r="HPM50" s="106"/>
      <c r="HPN50" s="110"/>
      <c r="HPO50" s="105"/>
      <c r="HPP50" s="105"/>
      <c r="HQG50" s="100"/>
      <c r="HSC50" s="108"/>
      <c r="HSD50" s="109"/>
      <c r="HSE50" s="105"/>
      <c r="HSF50" s="110"/>
      <c r="HSG50" s="106"/>
      <c r="HSH50" s="110"/>
      <c r="HSI50" s="105"/>
      <c r="HSJ50" s="105"/>
      <c r="HTA50" s="100"/>
      <c r="HUW50" s="108"/>
      <c r="HUX50" s="109"/>
      <c r="HUY50" s="105"/>
      <c r="HUZ50" s="110"/>
      <c r="HVA50" s="106"/>
      <c r="HVB50" s="110"/>
      <c r="HVC50" s="105"/>
      <c r="HVD50" s="105"/>
      <c r="HVU50" s="100"/>
      <c r="HXQ50" s="108"/>
      <c r="HXR50" s="109"/>
      <c r="HXS50" s="105"/>
      <c r="HXT50" s="110"/>
      <c r="HXU50" s="106"/>
      <c r="HXV50" s="110"/>
      <c r="HXW50" s="105"/>
      <c r="HXX50" s="105"/>
      <c r="HYO50" s="100"/>
      <c r="IAK50" s="108"/>
      <c r="IAL50" s="109"/>
      <c r="IAM50" s="105"/>
      <c r="IAN50" s="110"/>
      <c r="IAO50" s="106"/>
      <c r="IAP50" s="110"/>
      <c r="IAQ50" s="105"/>
      <c r="IAR50" s="105"/>
      <c r="IBI50" s="100"/>
      <c r="IDE50" s="108"/>
      <c r="IDF50" s="109"/>
      <c r="IDG50" s="105"/>
      <c r="IDH50" s="110"/>
      <c r="IDI50" s="106"/>
      <c r="IDJ50" s="110"/>
      <c r="IDK50" s="105"/>
      <c r="IDL50" s="105"/>
      <c r="IEC50" s="100"/>
      <c r="IFY50" s="108"/>
      <c r="IFZ50" s="109"/>
      <c r="IGA50" s="105"/>
      <c r="IGB50" s="110"/>
      <c r="IGC50" s="106"/>
      <c r="IGD50" s="110"/>
      <c r="IGE50" s="105"/>
      <c r="IGF50" s="105"/>
      <c r="IGW50" s="100"/>
      <c r="IIS50" s="108"/>
      <c r="IIT50" s="109"/>
      <c r="IIU50" s="105"/>
      <c r="IIV50" s="110"/>
      <c r="IIW50" s="106"/>
      <c r="IIX50" s="110"/>
      <c r="IIY50" s="105"/>
      <c r="IIZ50" s="105"/>
      <c r="IJQ50" s="100"/>
      <c r="ILM50" s="108"/>
      <c r="ILN50" s="109"/>
      <c r="ILO50" s="105"/>
      <c r="ILP50" s="110"/>
      <c r="ILQ50" s="106"/>
      <c r="ILR50" s="110"/>
      <c r="ILS50" s="105"/>
      <c r="ILT50" s="105"/>
      <c r="IMK50" s="100"/>
      <c r="IOG50" s="108"/>
      <c r="IOH50" s="109"/>
      <c r="IOI50" s="105"/>
      <c r="IOJ50" s="110"/>
      <c r="IOK50" s="106"/>
      <c r="IOL50" s="110"/>
      <c r="IOM50" s="105"/>
      <c r="ION50" s="105"/>
      <c r="IPE50" s="100"/>
      <c r="IRA50" s="108"/>
      <c r="IRB50" s="109"/>
      <c r="IRC50" s="105"/>
      <c r="IRD50" s="110"/>
      <c r="IRE50" s="106"/>
      <c r="IRF50" s="110"/>
      <c r="IRG50" s="105"/>
      <c r="IRH50" s="105"/>
      <c r="IRY50" s="100"/>
      <c r="ITU50" s="108"/>
      <c r="ITV50" s="109"/>
      <c r="ITW50" s="105"/>
      <c r="ITX50" s="110"/>
      <c r="ITY50" s="106"/>
      <c r="ITZ50" s="110"/>
      <c r="IUA50" s="105"/>
      <c r="IUB50" s="105"/>
      <c r="IUS50" s="100"/>
      <c r="IWO50" s="108"/>
      <c r="IWP50" s="109"/>
      <c r="IWQ50" s="105"/>
      <c r="IWR50" s="110"/>
      <c r="IWS50" s="106"/>
      <c r="IWT50" s="110"/>
      <c r="IWU50" s="105"/>
      <c r="IWV50" s="105"/>
      <c r="IXM50" s="100"/>
      <c r="IZI50" s="108"/>
      <c r="IZJ50" s="109"/>
      <c r="IZK50" s="105"/>
      <c r="IZL50" s="110"/>
      <c r="IZM50" s="106"/>
      <c r="IZN50" s="110"/>
      <c r="IZO50" s="105"/>
      <c r="IZP50" s="105"/>
      <c r="JAG50" s="100"/>
      <c r="JCC50" s="108"/>
      <c r="JCD50" s="109"/>
      <c r="JCE50" s="105"/>
      <c r="JCF50" s="110"/>
      <c r="JCG50" s="106"/>
      <c r="JCH50" s="110"/>
      <c r="JCI50" s="105"/>
      <c r="JCJ50" s="105"/>
      <c r="JDA50" s="100"/>
      <c r="JEW50" s="108"/>
      <c r="JEX50" s="109"/>
      <c r="JEY50" s="105"/>
      <c r="JEZ50" s="110"/>
      <c r="JFA50" s="106"/>
      <c r="JFB50" s="110"/>
      <c r="JFC50" s="105"/>
      <c r="JFD50" s="105"/>
      <c r="JFU50" s="100"/>
      <c r="JHQ50" s="108"/>
      <c r="JHR50" s="109"/>
      <c r="JHS50" s="105"/>
      <c r="JHT50" s="110"/>
      <c r="JHU50" s="106"/>
      <c r="JHV50" s="110"/>
      <c r="JHW50" s="105"/>
      <c r="JHX50" s="105"/>
      <c r="JIO50" s="100"/>
      <c r="JKK50" s="108"/>
      <c r="JKL50" s="109"/>
      <c r="JKM50" s="105"/>
      <c r="JKN50" s="110"/>
      <c r="JKO50" s="106"/>
      <c r="JKP50" s="110"/>
      <c r="JKQ50" s="105"/>
      <c r="JKR50" s="105"/>
      <c r="JLI50" s="100"/>
      <c r="JNE50" s="108"/>
      <c r="JNF50" s="109"/>
      <c r="JNG50" s="105"/>
      <c r="JNH50" s="110"/>
      <c r="JNI50" s="106"/>
      <c r="JNJ50" s="110"/>
      <c r="JNK50" s="105"/>
      <c r="JNL50" s="105"/>
      <c r="JOC50" s="100"/>
      <c r="JPY50" s="108"/>
      <c r="JPZ50" s="109"/>
      <c r="JQA50" s="105"/>
      <c r="JQB50" s="110"/>
      <c r="JQC50" s="106"/>
      <c r="JQD50" s="110"/>
      <c r="JQE50" s="105"/>
      <c r="JQF50" s="105"/>
      <c r="JQW50" s="100"/>
      <c r="JSS50" s="108"/>
      <c r="JST50" s="109"/>
      <c r="JSU50" s="105"/>
      <c r="JSV50" s="110"/>
      <c r="JSW50" s="106"/>
      <c r="JSX50" s="110"/>
      <c r="JSY50" s="105"/>
      <c r="JSZ50" s="105"/>
      <c r="JTQ50" s="100"/>
    </row>
    <row r="51" spans="1:1016 1027:2045 2058:3066 3097:4074 4105:5120 5131:6139 6145:7157 7170:7314" x14ac:dyDescent="0.2">
      <c r="A51" s="108"/>
      <c r="B51" s="109"/>
      <c r="C51" s="105"/>
      <c r="D51" s="110"/>
      <c r="E51" s="106"/>
      <c r="F51" s="110"/>
      <c r="G51" s="105"/>
      <c r="H51" s="105"/>
      <c r="S51" s="97"/>
      <c r="Y51" s="100"/>
      <c r="AC51" s="97"/>
      <c r="AP51" s="97"/>
      <c r="BU51" s="108"/>
      <c r="BV51" s="109"/>
      <c r="BW51" s="105"/>
      <c r="BX51" s="110"/>
      <c r="BY51" s="106"/>
      <c r="BZ51" s="110"/>
      <c r="CA51" s="105"/>
      <c r="CB51" s="105"/>
      <c r="CM51" s="97"/>
      <c r="CS51" s="100"/>
      <c r="CW51" s="97"/>
      <c r="DJ51" s="97"/>
      <c r="EO51" s="108"/>
      <c r="EP51" s="109"/>
      <c r="EQ51" s="105"/>
      <c r="ER51" s="110"/>
      <c r="ES51" s="106"/>
      <c r="ET51" s="110"/>
      <c r="EU51" s="105"/>
      <c r="EV51" s="105"/>
      <c r="FG51" s="97"/>
      <c r="FM51" s="100"/>
      <c r="FQ51" s="97"/>
      <c r="GD51" s="97"/>
      <c r="HI51" s="108"/>
      <c r="HJ51" s="109"/>
      <c r="HK51" s="105"/>
      <c r="HL51" s="110"/>
      <c r="HM51" s="106"/>
      <c r="HN51" s="110"/>
      <c r="HO51" s="105"/>
      <c r="HP51" s="105"/>
      <c r="IA51" s="97"/>
      <c r="IG51" s="100"/>
      <c r="IK51" s="97"/>
      <c r="IX51" s="97"/>
      <c r="KC51" s="108"/>
      <c r="KD51" s="109"/>
      <c r="KE51" s="105"/>
      <c r="KF51" s="110"/>
      <c r="KG51" s="106"/>
      <c r="KH51" s="110"/>
      <c r="KI51" s="105"/>
      <c r="KJ51" s="105"/>
      <c r="KU51" s="97"/>
      <c r="LA51" s="100"/>
      <c r="LE51" s="97"/>
      <c r="LR51" s="97"/>
      <c r="MW51" s="108"/>
      <c r="MX51" s="109"/>
      <c r="MY51" s="105"/>
      <c r="MZ51" s="110"/>
      <c r="NA51" s="106"/>
      <c r="NB51" s="110"/>
      <c r="NC51" s="105"/>
      <c r="ND51" s="105"/>
      <c r="NO51" s="97"/>
      <c r="NU51" s="100"/>
      <c r="NY51" s="97"/>
      <c r="OL51" s="97"/>
      <c r="PQ51" s="108"/>
      <c r="PR51" s="109"/>
      <c r="PS51" s="105"/>
      <c r="PT51" s="110"/>
      <c r="PU51" s="106"/>
      <c r="PV51" s="110"/>
      <c r="PW51" s="105"/>
      <c r="PX51" s="105"/>
      <c r="QI51" s="97"/>
      <c r="QO51" s="100"/>
      <c r="QS51" s="97"/>
      <c r="RF51" s="97"/>
      <c r="SK51" s="108"/>
      <c r="SL51" s="109"/>
      <c r="SM51" s="105"/>
      <c r="SN51" s="110"/>
      <c r="SO51" s="106"/>
      <c r="SP51" s="110"/>
      <c r="SQ51" s="105"/>
      <c r="SR51" s="105"/>
      <c r="TC51" s="97"/>
      <c r="TI51" s="100"/>
      <c r="TM51" s="97"/>
      <c r="TZ51" s="97"/>
      <c r="VE51" s="108"/>
      <c r="VF51" s="109"/>
      <c r="VG51" s="105"/>
      <c r="VH51" s="110"/>
      <c r="VI51" s="106"/>
      <c r="VJ51" s="110"/>
      <c r="VK51" s="105"/>
      <c r="VL51" s="105"/>
      <c r="VW51" s="97"/>
      <c r="WC51" s="100"/>
      <c r="WG51" s="97"/>
      <c r="WT51" s="97"/>
      <c r="XY51" s="108"/>
      <c r="XZ51" s="109"/>
      <c r="YA51" s="105"/>
      <c r="YB51" s="110"/>
      <c r="YC51" s="106"/>
      <c r="YD51" s="110"/>
      <c r="YE51" s="105"/>
      <c r="YF51" s="105"/>
      <c r="YQ51" s="97"/>
      <c r="YW51" s="100"/>
      <c r="ZA51" s="97"/>
      <c r="ZN51" s="97"/>
      <c r="AAS51" s="108"/>
      <c r="AAT51" s="109"/>
      <c r="AAU51" s="105"/>
      <c r="AAV51" s="110"/>
      <c r="AAW51" s="106"/>
      <c r="AAX51" s="110"/>
      <c r="AAY51" s="105"/>
      <c r="AAZ51" s="105"/>
      <c r="ABK51" s="97"/>
      <c r="ABQ51" s="100"/>
      <c r="ABU51" s="97"/>
      <c r="ACH51" s="97"/>
      <c r="ADM51" s="108"/>
      <c r="ADN51" s="109"/>
      <c r="ADO51" s="105"/>
      <c r="ADP51" s="110"/>
      <c r="ADQ51" s="106"/>
      <c r="ADR51" s="110"/>
      <c r="ADS51" s="105"/>
      <c r="ADT51" s="105"/>
      <c r="AEE51" s="97"/>
      <c r="AEK51" s="100"/>
      <c r="AEO51" s="97"/>
      <c r="AFB51" s="97"/>
      <c r="AGG51" s="108"/>
      <c r="AGH51" s="109"/>
      <c r="AGI51" s="105"/>
      <c r="AGJ51" s="110"/>
      <c r="AGK51" s="106"/>
      <c r="AGL51" s="110"/>
      <c r="AGM51" s="105"/>
      <c r="AGN51" s="105"/>
      <c r="AGY51" s="97"/>
      <c r="AHE51" s="100"/>
      <c r="AHI51" s="97"/>
      <c r="AHV51" s="97"/>
      <c r="AJA51" s="108"/>
      <c r="AJB51" s="109"/>
      <c r="AJC51" s="105"/>
      <c r="AJD51" s="110"/>
      <c r="AJE51" s="106"/>
      <c r="AJF51" s="110"/>
      <c r="AJG51" s="105"/>
      <c r="AJH51" s="105"/>
      <c r="AJS51" s="97"/>
      <c r="AJY51" s="100"/>
      <c r="AKC51" s="97"/>
      <c r="AKP51" s="97"/>
      <c r="ALU51" s="108"/>
      <c r="ALV51" s="109"/>
      <c r="ALW51" s="105"/>
      <c r="ALX51" s="110"/>
      <c r="ALY51" s="106"/>
      <c r="ALZ51" s="110"/>
      <c r="AMA51" s="105"/>
      <c r="AMB51" s="105"/>
      <c r="AMM51" s="97"/>
      <c r="AMS51" s="100"/>
      <c r="AMW51" s="97"/>
      <c r="ANJ51" s="97"/>
      <c r="AOO51" s="108"/>
      <c r="AOP51" s="109"/>
      <c r="AOQ51" s="105"/>
      <c r="AOR51" s="110"/>
      <c r="AOS51" s="106"/>
      <c r="AOT51" s="110"/>
      <c r="AOU51" s="105"/>
      <c r="AOV51" s="105"/>
      <c r="APG51" s="97"/>
      <c r="APM51" s="100"/>
      <c r="APQ51" s="97"/>
      <c r="AQD51" s="97"/>
      <c r="ARI51" s="108"/>
      <c r="ARJ51" s="109"/>
      <c r="ARK51" s="105"/>
      <c r="ARL51" s="110"/>
      <c r="ARM51" s="106"/>
      <c r="ARN51" s="110"/>
      <c r="ARO51" s="105"/>
      <c r="ARP51" s="105"/>
      <c r="ASA51" s="97"/>
      <c r="ASG51" s="100"/>
      <c r="ASK51" s="97"/>
      <c r="ASX51" s="97"/>
      <c r="AUC51" s="108"/>
      <c r="AUD51" s="109"/>
      <c r="AUE51" s="105"/>
      <c r="AUF51" s="110"/>
      <c r="AUG51" s="106"/>
      <c r="AUH51" s="110"/>
      <c r="AUI51" s="105"/>
      <c r="AUJ51" s="105"/>
      <c r="AUU51" s="97"/>
      <c r="AVA51" s="100"/>
      <c r="AVE51" s="97"/>
      <c r="AVR51" s="97"/>
      <c r="AWW51" s="108"/>
      <c r="AWX51" s="109"/>
      <c r="AWY51" s="105"/>
      <c r="AWZ51" s="110"/>
      <c r="AXA51" s="106"/>
      <c r="AXB51" s="110"/>
      <c r="AXC51" s="105"/>
      <c r="AXD51" s="105"/>
      <c r="AXO51" s="97"/>
      <c r="AXU51" s="100"/>
      <c r="AXY51" s="97"/>
      <c r="AYL51" s="97"/>
      <c r="AZQ51" s="108"/>
      <c r="AZR51" s="109"/>
      <c r="AZS51" s="105"/>
      <c r="AZT51" s="110"/>
      <c r="AZU51" s="106"/>
      <c r="AZV51" s="110"/>
      <c r="AZW51" s="105"/>
      <c r="AZX51" s="105"/>
      <c r="BAI51" s="97"/>
      <c r="BAO51" s="100"/>
      <c r="BAS51" s="97"/>
      <c r="BBF51" s="97"/>
      <c r="BCK51" s="108"/>
      <c r="BCL51" s="109"/>
      <c r="BCM51" s="105"/>
      <c r="BCN51" s="110"/>
      <c r="BCO51" s="106"/>
      <c r="BCP51" s="110"/>
      <c r="BCQ51" s="105"/>
      <c r="BCR51" s="105"/>
      <c r="BDC51" s="97"/>
      <c r="BDI51" s="100"/>
      <c r="BDM51" s="97"/>
      <c r="BDZ51" s="97"/>
      <c r="BFE51" s="108"/>
      <c r="BFF51" s="109"/>
      <c r="BFG51" s="105"/>
      <c r="BFH51" s="110"/>
      <c r="BFI51" s="106"/>
      <c r="BFJ51" s="110"/>
      <c r="BFK51" s="105"/>
      <c r="BFL51" s="105"/>
      <c r="BFW51" s="97"/>
      <c r="BGC51" s="100"/>
      <c r="BGG51" s="97"/>
      <c r="BGT51" s="97"/>
      <c r="BHY51" s="108"/>
      <c r="BHZ51" s="109"/>
      <c r="BIA51" s="105"/>
      <c r="BIB51" s="110"/>
      <c r="BIC51" s="106"/>
      <c r="BID51" s="110"/>
      <c r="BIE51" s="105"/>
      <c r="BIF51" s="105"/>
      <c r="BIQ51" s="97"/>
      <c r="BIW51" s="100"/>
      <c r="BJA51" s="97"/>
      <c r="BJN51" s="97"/>
      <c r="BKS51" s="108"/>
      <c r="BKT51" s="109"/>
      <c r="BKU51" s="105"/>
      <c r="BKV51" s="110"/>
      <c r="BKW51" s="106"/>
      <c r="BKX51" s="110"/>
      <c r="BKY51" s="105"/>
      <c r="BKZ51" s="105"/>
      <c r="BLK51" s="97"/>
      <c r="BLQ51" s="100"/>
      <c r="BLU51" s="97"/>
      <c r="BMH51" s="97"/>
      <c r="BNM51" s="108"/>
      <c r="BNN51" s="109"/>
      <c r="BNO51" s="105"/>
      <c r="BNP51" s="110"/>
      <c r="BNQ51" s="106"/>
      <c r="BNR51" s="110"/>
      <c r="BNS51" s="105"/>
      <c r="BNT51" s="105"/>
      <c r="BOE51" s="97"/>
      <c r="BOK51" s="100"/>
      <c r="BOO51" s="97"/>
      <c r="BPB51" s="97"/>
      <c r="BQG51" s="108"/>
      <c r="BQH51" s="109"/>
      <c r="BQI51" s="105"/>
      <c r="BQJ51" s="110"/>
      <c r="BQK51" s="106"/>
      <c r="BQL51" s="110"/>
      <c r="BQM51" s="105"/>
      <c r="BQN51" s="105"/>
      <c r="BQY51" s="97"/>
      <c r="BRE51" s="100"/>
      <c r="BRI51" s="97"/>
      <c r="BRV51" s="97"/>
      <c r="BTA51" s="108"/>
      <c r="BTB51" s="109"/>
      <c r="BTC51" s="105"/>
      <c r="BTD51" s="110"/>
      <c r="BTE51" s="106"/>
      <c r="BTF51" s="110"/>
      <c r="BTG51" s="105"/>
      <c r="BTH51" s="105"/>
      <c r="BTS51" s="97"/>
      <c r="BTY51" s="100"/>
      <c r="BUC51" s="97"/>
      <c r="BUP51" s="97"/>
      <c r="BVU51" s="108"/>
      <c r="BVV51" s="109"/>
      <c r="BVW51" s="105"/>
      <c r="BVX51" s="110"/>
      <c r="BVY51" s="106"/>
      <c r="BVZ51" s="110"/>
      <c r="BWA51" s="105"/>
      <c r="BWB51" s="105"/>
      <c r="BWM51" s="97"/>
      <c r="BWS51" s="100"/>
      <c r="BWW51" s="97"/>
      <c r="BXJ51" s="97"/>
      <c r="BYO51" s="108"/>
      <c r="BYP51" s="109"/>
      <c r="BYQ51" s="105"/>
      <c r="BYR51" s="110"/>
      <c r="BYS51" s="106"/>
      <c r="BYT51" s="110"/>
      <c r="BYU51" s="105"/>
      <c r="BYV51" s="105"/>
      <c r="BZG51" s="97"/>
      <c r="BZM51" s="100"/>
      <c r="BZQ51" s="97"/>
      <c r="CAD51" s="97"/>
      <c r="CBI51" s="108"/>
      <c r="CBJ51" s="109"/>
      <c r="CBK51" s="105"/>
      <c r="CBL51" s="110"/>
      <c r="CBM51" s="106"/>
      <c r="CBN51" s="110"/>
      <c r="CBO51" s="105"/>
      <c r="CBP51" s="105"/>
      <c r="CCA51" s="97"/>
      <c r="CCG51" s="100"/>
      <c r="CCK51" s="97"/>
      <c r="CCX51" s="97"/>
      <c r="CEC51" s="108"/>
      <c r="CED51" s="109"/>
      <c r="CEE51" s="105"/>
      <c r="CEF51" s="110"/>
      <c r="CEG51" s="106"/>
      <c r="CEH51" s="110"/>
      <c r="CEI51" s="105"/>
      <c r="CEJ51" s="105"/>
      <c r="CEU51" s="97"/>
      <c r="CFA51" s="100"/>
      <c r="CFE51" s="97"/>
      <c r="CFR51" s="97"/>
      <c r="CGW51" s="108"/>
      <c r="CGX51" s="109"/>
      <c r="CGY51" s="105"/>
      <c r="CGZ51" s="110"/>
      <c r="CHA51" s="106"/>
      <c r="CHB51" s="110"/>
      <c r="CHC51" s="105"/>
      <c r="CHD51" s="105"/>
      <c r="CHO51" s="97"/>
      <c r="CHU51" s="100"/>
      <c r="CHY51" s="97"/>
      <c r="CIL51" s="97"/>
      <c r="CJQ51" s="108"/>
      <c r="CJR51" s="109"/>
      <c r="CJS51" s="105"/>
      <c r="CJT51" s="110"/>
      <c r="CJU51" s="106"/>
      <c r="CJV51" s="110"/>
      <c r="CJW51" s="105"/>
      <c r="CJX51" s="105"/>
      <c r="CKI51" s="97"/>
      <c r="CKO51" s="100"/>
      <c r="CKS51" s="97"/>
      <c r="CLF51" s="97"/>
      <c r="CMK51" s="108"/>
      <c r="CML51" s="109"/>
      <c r="CMM51" s="105"/>
      <c r="CMN51" s="110"/>
      <c r="CMO51" s="106"/>
      <c r="CMP51" s="110"/>
      <c r="CMQ51" s="105"/>
      <c r="CMR51" s="105"/>
      <c r="CNC51" s="97"/>
      <c r="CNI51" s="100"/>
      <c r="CNM51" s="97"/>
      <c r="CNZ51" s="97"/>
      <c r="CPE51" s="108"/>
      <c r="CPF51" s="109"/>
      <c r="CPG51" s="105"/>
      <c r="CPH51" s="110"/>
      <c r="CPI51" s="106"/>
      <c r="CPJ51" s="110"/>
      <c r="CPK51" s="105"/>
      <c r="CPL51" s="105"/>
      <c r="CPW51" s="97"/>
      <c r="CQC51" s="100"/>
      <c r="CQG51" s="97"/>
      <c r="CQT51" s="97"/>
      <c r="CRY51" s="108"/>
      <c r="CRZ51" s="109"/>
      <c r="CSA51" s="105"/>
      <c r="CSB51" s="110"/>
      <c r="CSC51" s="106"/>
      <c r="CSD51" s="110"/>
      <c r="CSE51" s="105"/>
      <c r="CSF51" s="105"/>
      <c r="CSQ51" s="97"/>
      <c r="CSW51" s="100"/>
      <c r="CTA51" s="97"/>
      <c r="CTN51" s="97"/>
      <c r="CUS51" s="108"/>
      <c r="CUT51" s="109"/>
      <c r="CUU51" s="105"/>
      <c r="CUV51" s="110"/>
      <c r="CUW51" s="106"/>
      <c r="CUX51" s="110"/>
      <c r="CUY51" s="105"/>
      <c r="CUZ51" s="105"/>
      <c r="CVK51" s="97"/>
      <c r="CVQ51" s="100"/>
      <c r="CVU51" s="97"/>
      <c r="CWH51" s="97"/>
      <c r="CXM51" s="108"/>
      <c r="CXN51" s="109"/>
      <c r="CXO51" s="105"/>
      <c r="CXP51" s="110"/>
      <c r="CXQ51" s="106"/>
      <c r="CXR51" s="110"/>
      <c r="CXS51" s="105"/>
      <c r="CXT51" s="105"/>
      <c r="CYE51" s="97"/>
      <c r="CYK51" s="100"/>
      <c r="CYO51" s="97"/>
      <c r="CZB51" s="97"/>
      <c r="DAG51" s="108"/>
      <c r="DAH51" s="109"/>
      <c r="DAI51" s="105"/>
      <c r="DAJ51" s="110"/>
      <c r="DAK51" s="106"/>
      <c r="DAL51" s="110"/>
      <c r="DAM51" s="105"/>
      <c r="DAN51" s="105"/>
      <c r="DAY51" s="97"/>
      <c r="DBE51" s="100"/>
      <c r="DBI51" s="97"/>
      <c r="DBV51" s="97"/>
      <c r="DDA51" s="108"/>
      <c r="DDB51" s="109"/>
      <c r="DDC51" s="105"/>
      <c r="DDD51" s="110"/>
      <c r="DDE51" s="106"/>
      <c r="DDF51" s="110"/>
      <c r="DDG51" s="105"/>
      <c r="DDH51" s="105"/>
      <c r="DDS51" s="97"/>
      <c r="DDY51" s="100"/>
      <c r="DEC51" s="97"/>
      <c r="DEP51" s="97"/>
      <c r="DFU51" s="108"/>
      <c r="DFV51" s="109"/>
      <c r="DFW51" s="105"/>
      <c r="DFX51" s="110"/>
      <c r="DFY51" s="106"/>
      <c r="DFZ51" s="110"/>
      <c r="DGA51" s="105"/>
      <c r="DGB51" s="105"/>
      <c r="DGM51" s="97"/>
      <c r="DGS51" s="100"/>
      <c r="DGW51" s="97"/>
      <c r="DHJ51" s="97"/>
      <c r="DIO51" s="108"/>
      <c r="DIP51" s="109"/>
      <c r="DIQ51" s="105"/>
      <c r="DIR51" s="110"/>
      <c r="DIS51" s="106"/>
      <c r="DIT51" s="110"/>
      <c r="DIU51" s="105"/>
      <c r="DIV51" s="105"/>
      <c r="DJG51" s="97"/>
      <c r="DJM51" s="100"/>
      <c r="DJQ51" s="97"/>
      <c r="DKD51" s="97"/>
      <c r="DLI51" s="108"/>
      <c r="DLJ51" s="109"/>
      <c r="DLK51" s="105"/>
      <c r="DLL51" s="110"/>
      <c r="DLM51" s="106"/>
      <c r="DLN51" s="110"/>
      <c r="DLO51" s="105"/>
      <c r="DLP51" s="105"/>
      <c r="DMA51" s="97"/>
      <c r="DMG51" s="100"/>
      <c r="DMK51" s="97"/>
      <c r="DMX51" s="97"/>
      <c r="DOC51" s="108"/>
      <c r="DOD51" s="109"/>
      <c r="DOE51" s="105"/>
      <c r="DOF51" s="110"/>
      <c r="DOG51" s="106"/>
      <c r="DOH51" s="110"/>
      <c r="DOI51" s="105"/>
      <c r="DOJ51" s="105"/>
      <c r="DOU51" s="97"/>
      <c r="DPA51" s="100"/>
      <c r="DPE51" s="97"/>
      <c r="DPR51" s="97"/>
      <c r="DQW51" s="108"/>
      <c r="DQX51" s="109"/>
      <c r="DQY51" s="105"/>
      <c r="DQZ51" s="110"/>
      <c r="DRA51" s="106"/>
      <c r="DRB51" s="110"/>
      <c r="DRC51" s="105"/>
      <c r="DRD51" s="105"/>
      <c r="DRO51" s="97"/>
      <c r="DRU51" s="100"/>
      <c r="DRY51" s="97"/>
      <c r="DSL51" s="97"/>
      <c r="DTQ51" s="108"/>
      <c r="DTR51" s="109"/>
      <c r="DTS51" s="105"/>
      <c r="DTT51" s="110"/>
      <c r="DTU51" s="106"/>
      <c r="DTV51" s="110"/>
      <c r="DTW51" s="105"/>
      <c r="DTX51" s="105"/>
      <c r="DUI51" s="97"/>
      <c r="DUO51" s="100"/>
      <c r="DUS51" s="97"/>
      <c r="DVF51" s="97"/>
      <c r="DWK51" s="108"/>
      <c r="DWL51" s="109"/>
      <c r="DWM51" s="105"/>
      <c r="DWN51" s="110"/>
      <c r="DWO51" s="106"/>
      <c r="DWP51" s="110"/>
      <c r="DWQ51" s="105"/>
      <c r="DWR51" s="105"/>
      <c r="DXC51" s="97"/>
      <c r="DXI51" s="100"/>
      <c r="DXM51" s="97"/>
      <c r="DXZ51" s="97"/>
      <c r="DZE51" s="108"/>
      <c r="DZF51" s="109"/>
      <c r="DZG51" s="105"/>
      <c r="DZH51" s="110"/>
      <c r="DZI51" s="106"/>
      <c r="DZJ51" s="110"/>
      <c r="DZK51" s="105"/>
      <c r="DZL51" s="105"/>
      <c r="DZW51" s="97"/>
      <c r="EAC51" s="100"/>
      <c r="EAG51" s="97"/>
      <c r="EAT51" s="97"/>
      <c r="EBY51" s="108"/>
      <c r="EBZ51" s="109"/>
      <c r="ECA51" s="105"/>
      <c r="ECB51" s="110"/>
      <c r="ECC51" s="106"/>
      <c r="ECD51" s="110"/>
      <c r="ECE51" s="105"/>
      <c r="ECF51" s="105"/>
      <c r="ECQ51" s="97"/>
      <c r="ECW51" s="100"/>
      <c r="EDA51" s="97"/>
      <c r="EDN51" s="97"/>
      <c r="EES51" s="108"/>
      <c r="EET51" s="109"/>
      <c r="EEU51" s="105"/>
      <c r="EEV51" s="110"/>
      <c r="EEW51" s="106"/>
      <c r="EEX51" s="110"/>
      <c r="EEY51" s="105"/>
      <c r="EEZ51" s="105"/>
      <c r="EFK51" s="97"/>
      <c r="EFQ51" s="100"/>
      <c r="EFU51" s="97"/>
      <c r="EGH51" s="97"/>
      <c r="EHM51" s="108"/>
      <c r="EHN51" s="109"/>
      <c r="EHO51" s="105"/>
      <c r="EHP51" s="110"/>
      <c r="EHQ51" s="106"/>
      <c r="EHR51" s="110"/>
      <c r="EHS51" s="105"/>
      <c r="EHT51" s="105"/>
      <c r="EIE51" s="97"/>
      <c r="EIK51" s="100"/>
      <c r="EIO51" s="97"/>
      <c r="EJB51" s="97"/>
      <c r="EKG51" s="108"/>
      <c r="EKH51" s="109"/>
      <c r="EKI51" s="105"/>
      <c r="EKJ51" s="110"/>
      <c r="EKK51" s="106"/>
      <c r="EKL51" s="110"/>
      <c r="EKM51" s="105"/>
      <c r="EKN51" s="105"/>
      <c r="EKY51" s="97"/>
      <c r="ELE51" s="100"/>
      <c r="ELI51" s="97"/>
      <c r="ELV51" s="97"/>
      <c r="ENA51" s="108"/>
      <c r="ENB51" s="109"/>
      <c r="ENC51" s="105"/>
      <c r="END51" s="110"/>
      <c r="ENE51" s="106"/>
      <c r="ENF51" s="110"/>
      <c r="ENG51" s="105"/>
      <c r="ENH51" s="105"/>
      <c r="ENS51" s="97"/>
      <c r="ENY51" s="100"/>
      <c r="EOC51" s="97"/>
      <c r="EOP51" s="97"/>
      <c r="EPU51" s="108"/>
      <c r="EPV51" s="109"/>
      <c r="EPW51" s="105"/>
      <c r="EPX51" s="110"/>
      <c r="EPY51" s="106"/>
      <c r="EPZ51" s="110"/>
      <c r="EQA51" s="105"/>
      <c r="EQB51" s="105"/>
      <c r="EQM51" s="97"/>
      <c r="EQS51" s="100"/>
      <c r="EQW51" s="97"/>
      <c r="ERJ51" s="97"/>
      <c r="ESO51" s="108"/>
      <c r="ESP51" s="109"/>
      <c r="ESQ51" s="105"/>
      <c r="ESR51" s="110"/>
      <c r="ESS51" s="106"/>
      <c r="EST51" s="110"/>
      <c r="ESU51" s="105"/>
      <c r="ESV51" s="105"/>
      <c r="ETG51" s="97"/>
      <c r="ETM51" s="100"/>
      <c r="ETQ51" s="97"/>
      <c r="EUD51" s="97"/>
      <c r="EVI51" s="108"/>
      <c r="EVJ51" s="109"/>
      <c r="EVK51" s="105"/>
      <c r="EVL51" s="110"/>
      <c r="EVM51" s="106"/>
      <c r="EVN51" s="110"/>
      <c r="EVO51" s="105"/>
      <c r="EVP51" s="105"/>
      <c r="EWA51" s="97"/>
      <c r="EWG51" s="100"/>
      <c r="EWK51" s="97"/>
      <c r="EWX51" s="97"/>
      <c r="EYC51" s="108"/>
      <c r="EYD51" s="109"/>
      <c r="EYE51" s="105"/>
      <c r="EYF51" s="110"/>
      <c r="EYG51" s="106"/>
      <c r="EYH51" s="110"/>
      <c r="EYI51" s="105"/>
      <c r="EYJ51" s="105"/>
      <c r="EYU51" s="97"/>
      <c r="EZA51" s="100"/>
      <c r="EZE51" s="97"/>
      <c r="EZR51" s="97"/>
      <c r="FAW51" s="108"/>
      <c r="FAX51" s="109"/>
      <c r="FAY51" s="105"/>
      <c r="FAZ51" s="110"/>
      <c r="FBA51" s="106"/>
      <c r="FBB51" s="110"/>
      <c r="FBC51" s="105"/>
      <c r="FBD51" s="105"/>
      <c r="FBO51" s="97"/>
      <c r="FBU51" s="100"/>
      <c r="FBY51" s="97"/>
      <c r="FCL51" s="97"/>
      <c r="FDQ51" s="108"/>
      <c r="FDR51" s="109"/>
      <c r="FDS51" s="105"/>
      <c r="FDT51" s="110"/>
      <c r="FDU51" s="106"/>
      <c r="FDV51" s="110"/>
      <c r="FDW51" s="105"/>
      <c r="FDX51" s="105"/>
      <c r="FEI51" s="97"/>
      <c r="FEO51" s="100"/>
      <c r="FES51" s="97"/>
      <c r="FFF51" s="97"/>
      <c r="FGK51" s="108"/>
      <c r="FGL51" s="109"/>
      <c r="FGM51" s="105"/>
      <c r="FGN51" s="110"/>
      <c r="FGO51" s="106"/>
      <c r="FGP51" s="110"/>
      <c r="FGQ51" s="105"/>
      <c r="FGR51" s="105"/>
      <c r="FHC51" s="97"/>
      <c r="FHI51" s="100"/>
      <c r="FHM51" s="97"/>
      <c r="FHZ51" s="97"/>
      <c r="FJE51" s="108"/>
      <c r="FJF51" s="109"/>
      <c r="FJG51" s="105"/>
      <c r="FJH51" s="110"/>
      <c r="FJI51" s="106"/>
      <c r="FJJ51" s="110"/>
      <c r="FJK51" s="105"/>
      <c r="FJL51" s="105"/>
      <c r="FJW51" s="97"/>
      <c r="FKC51" s="100"/>
      <c r="FKG51" s="97"/>
      <c r="FKT51" s="97"/>
      <c r="FLY51" s="108"/>
      <c r="FLZ51" s="109"/>
      <c r="FMA51" s="105"/>
      <c r="FMB51" s="110"/>
      <c r="FMC51" s="106"/>
      <c r="FMD51" s="110"/>
      <c r="FME51" s="105"/>
      <c r="FMF51" s="105"/>
      <c r="FMQ51" s="97"/>
      <c r="FMW51" s="100"/>
      <c r="FNA51" s="97"/>
      <c r="FNN51" s="97"/>
      <c r="FOS51" s="108"/>
      <c r="FOT51" s="109"/>
      <c r="FOU51" s="105"/>
      <c r="FOV51" s="110"/>
      <c r="FOW51" s="106"/>
      <c r="FOX51" s="110"/>
      <c r="FOY51" s="105"/>
      <c r="FOZ51" s="105"/>
      <c r="FPK51" s="97"/>
      <c r="FPQ51" s="100"/>
      <c r="FPU51" s="97"/>
      <c r="FQH51" s="97"/>
      <c r="FRM51" s="108"/>
      <c r="FRN51" s="109"/>
      <c r="FRO51" s="105"/>
      <c r="FRP51" s="110"/>
      <c r="FRQ51" s="106"/>
      <c r="FRR51" s="110"/>
      <c r="FRS51" s="105"/>
      <c r="FRT51" s="105"/>
      <c r="FSE51" s="97"/>
      <c r="FSK51" s="100"/>
      <c r="FSO51" s="97"/>
      <c r="FTB51" s="97"/>
      <c r="FUG51" s="108"/>
      <c r="FUH51" s="109"/>
      <c r="FUI51" s="105"/>
      <c r="FUJ51" s="110"/>
      <c r="FUK51" s="106"/>
      <c r="FUL51" s="110"/>
      <c r="FUM51" s="105"/>
      <c r="FUN51" s="105"/>
      <c r="FUY51" s="97"/>
      <c r="FVE51" s="100"/>
      <c r="FVI51" s="97"/>
      <c r="FVV51" s="97"/>
      <c r="FXA51" s="108"/>
      <c r="FXB51" s="109"/>
      <c r="FXC51" s="105"/>
      <c r="FXD51" s="110"/>
      <c r="FXE51" s="106"/>
      <c r="FXF51" s="110"/>
      <c r="FXG51" s="105"/>
      <c r="FXH51" s="105"/>
      <c r="FXS51" s="97"/>
      <c r="FXY51" s="100"/>
      <c r="FYC51" s="97"/>
      <c r="FYP51" s="97"/>
      <c r="FZU51" s="108"/>
      <c r="FZV51" s="109"/>
      <c r="FZW51" s="105"/>
      <c r="FZX51" s="110"/>
      <c r="FZY51" s="106"/>
      <c r="FZZ51" s="110"/>
      <c r="GAA51" s="105"/>
      <c r="GAB51" s="105"/>
      <c r="GAM51" s="97"/>
      <c r="GAS51" s="100"/>
      <c r="GAW51" s="97"/>
      <c r="GBJ51" s="97"/>
      <c r="GCO51" s="108"/>
      <c r="GCP51" s="109"/>
      <c r="GCQ51" s="105"/>
      <c r="GCR51" s="110"/>
      <c r="GCS51" s="106"/>
      <c r="GCT51" s="110"/>
      <c r="GCU51" s="105"/>
      <c r="GCV51" s="105"/>
      <c r="GDG51" s="97"/>
      <c r="GDM51" s="100"/>
      <c r="GDQ51" s="97"/>
      <c r="GED51" s="97"/>
      <c r="GFI51" s="108"/>
      <c r="GFJ51" s="109"/>
      <c r="GFK51" s="105"/>
      <c r="GFL51" s="110"/>
      <c r="GFM51" s="106"/>
      <c r="GFN51" s="110"/>
      <c r="GFO51" s="105"/>
      <c r="GFP51" s="105"/>
      <c r="GGA51" s="97"/>
      <c r="GGG51" s="100"/>
      <c r="GGK51" s="97"/>
      <c r="GGX51" s="97"/>
      <c r="GIC51" s="108"/>
      <c r="GID51" s="109"/>
      <c r="GIE51" s="105"/>
      <c r="GIF51" s="110"/>
      <c r="GIG51" s="106"/>
      <c r="GIH51" s="110"/>
      <c r="GII51" s="105"/>
      <c r="GIJ51" s="105"/>
      <c r="GIU51" s="97"/>
      <c r="GJA51" s="100"/>
      <c r="GJE51" s="97"/>
      <c r="GJR51" s="97"/>
      <c r="GKW51" s="108"/>
      <c r="GKX51" s="109"/>
      <c r="GKY51" s="105"/>
      <c r="GKZ51" s="110"/>
      <c r="GLA51" s="106"/>
      <c r="GLB51" s="110"/>
      <c r="GLC51" s="105"/>
      <c r="GLD51" s="105"/>
      <c r="GLO51" s="97"/>
      <c r="GLU51" s="100"/>
      <c r="GLY51" s="97"/>
      <c r="GML51" s="97"/>
      <c r="GNQ51" s="108"/>
      <c r="GNR51" s="109"/>
      <c r="GNS51" s="105"/>
      <c r="GNT51" s="110"/>
      <c r="GNU51" s="106"/>
      <c r="GNV51" s="110"/>
      <c r="GNW51" s="105"/>
      <c r="GNX51" s="105"/>
      <c r="GOI51" s="97"/>
      <c r="GOO51" s="100"/>
      <c r="GOS51" s="97"/>
      <c r="GPF51" s="97"/>
      <c r="GQK51" s="108"/>
      <c r="GQL51" s="109"/>
      <c r="GQM51" s="105"/>
      <c r="GQN51" s="110"/>
      <c r="GQO51" s="106"/>
      <c r="GQP51" s="110"/>
      <c r="GQQ51" s="105"/>
      <c r="GQR51" s="105"/>
      <c r="GRC51" s="97"/>
      <c r="GRI51" s="100"/>
      <c r="GRM51" s="97"/>
      <c r="GRZ51" s="97"/>
      <c r="GTE51" s="108"/>
      <c r="GTF51" s="109"/>
      <c r="GTG51" s="105"/>
      <c r="GTH51" s="110"/>
      <c r="GTI51" s="106"/>
      <c r="GTJ51" s="110"/>
      <c r="GTK51" s="105"/>
      <c r="GTL51" s="105"/>
      <c r="GTW51" s="97"/>
      <c r="GUC51" s="100"/>
      <c r="GUG51" s="97"/>
      <c r="GUT51" s="97"/>
      <c r="GVY51" s="108"/>
      <c r="GVZ51" s="109"/>
      <c r="GWA51" s="105"/>
      <c r="GWB51" s="110"/>
      <c r="GWC51" s="106"/>
      <c r="GWD51" s="110"/>
      <c r="GWE51" s="105"/>
      <c r="GWF51" s="105"/>
      <c r="GWQ51" s="97"/>
      <c r="GWW51" s="100"/>
      <c r="GXA51" s="97"/>
      <c r="GXN51" s="97"/>
      <c r="GYS51" s="108"/>
      <c r="GYT51" s="109"/>
      <c r="GYU51" s="105"/>
      <c r="GYV51" s="110"/>
      <c r="GYW51" s="106"/>
      <c r="GYX51" s="110"/>
      <c r="GYY51" s="105"/>
      <c r="GYZ51" s="105"/>
      <c r="GZK51" s="97"/>
      <c r="GZQ51" s="100"/>
      <c r="GZU51" s="97"/>
      <c r="HAH51" s="97"/>
      <c r="HBM51" s="108"/>
      <c r="HBN51" s="109"/>
      <c r="HBO51" s="105"/>
      <c r="HBP51" s="110"/>
      <c r="HBQ51" s="106"/>
      <c r="HBR51" s="110"/>
      <c r="HBS51" s="105"/>
      <c r="HBT51" s="105"/>
      <c r="HCE51" s="97"/>
      <c r="HCK51" s="100"/>
      <c r="HCO51" s="97"/>
      <c r="HDB51" s="97"/>
      <c r="HEG51" s="108"/>
      <c r="HEH51" s="109"/>
      <c r="HEI51" s="105"/>
      <c r="HEJ51" s="110"/>
      <c r="HEK51" s="106"/>
      <c r="HEL51" s="110"/>
      <c r="HEM51" s="105"/>
      <c r="HEN51" s="105"/>
      <c r="HEY51" s="97"/>
      <c r="HFE51" s="100"/>
      <c r="HFI51" s="97"/>
      <c r="HFV51" s="97"/>
      <c r="HHA51" s="108"/>
      <c r="HHB51" s="109"/>
      <c r="HHC51" s="105"/>
      <c r="HHD51" s="110"/>
      <c r="HHE51" s="106"/>
      <c r="HHF51" s="110"/>
      <c r="HHG51" s="105"/>
      <c r="HHH51" s="105"/>
      <c r="HHS51" s="97"/>
      <c r="HHY51" s="100"/>
      <c r="HIC51" s="97"/>
      <c r="HIP51" s="97"/>
      <c r="HJU51" s="108"/>
      <c r="HJV51" s="109"/>
      <c r="HJW51" s="105"/>
      <c r="HJX51" s="110"/>
      <c r="HJY51" s="106"/>
      <c r="HJZ51" s="110"/>
      <c r="HKA51" s="105"/>
      <c r="HKB51" s="105"/>
      <c r="HKM51" s="97"/>
      <c r="HKS51" s="100"/>
      <c r="HKW51" s="97"/>
      <c r="HLJ51" s="97"/>
      <c r="HMO51" s="108"/>
      <c r="HMP51" s="109"/>
      <c r="HMQ51" s="105"/>
      <c r="HMR51" s="110"/>
      <c r="HMS51" s="106"/>
      <c r="HMT51" s="110"/>
      <c r="HMU51" s="105"/>
      <c r="HMV51" s="105"/>
      <c r="HNG51" s="97"/>
      <c r="HNM51" s="100"/>
      <c r="HNQ51" s="97"/>
      <c r="HOD51" s="97"/>
      <c r="HPI51" s="108"/>
      <c r="HPJ51" s="109"/>
      <c r="HPK51" s="105"/>
      <c r="HPL51" s="110"/>
      <c r="HPM51" s="106"/>
      <c r="HPN51" s="110"/>
      <c r="HPO51" s="105"/>
      <c r="HPP51" s="105"/>
      <c r="HQA51" s="97"/>
      <c r="HQG51" s="100"/>
      <c r="HQK51" s="97"/>
      <c r="HQX51" s="97"/>
      <c r="HSC51" s="108"/>
      <c r="HSD51" s="109"/>
      <c r="HSE51" s="105"/>
      <c r="HSF51" s="110"/>
      <c r="HSG51" s="106"/>
      <c r="HSH51" s="110"/>
      <c r="HSI51" s="105"/>
      <c r="HSJ51" s="105"/>
      <c r="HSU51" s="97"/>
      <c r="HTA51" s="100"/>
      <c r="HTE51" s="97"/>
      <c r="HTR51" s="97"/>
      <c r="HUW51" s="108"/>
      <c r="HUX51" s="109"/>
      <c r="HUY51" s="105"/>
      <c r="HUZ51" s="110"/>
      <c r="HVA51" s="106"/>
      <c r="HVB51" s="110"/>
      <c r="HVC51" s="105"/>
      <c r="HVD51" s="105"/>
      <c r="HVO51" s="97"/>
      <c r="HVU51" s="100"/>
      <c r="HVY51" s="97"/>
      <c r="HWL51" s="97"/>
      <c r="HXQ51" s="108"/>
      <c r="HXR51" s="109"/>
      <c r="HXS51" s="105"/>
      <c r="HXT51" s="110"/>
      <c r="HXU51" s="106"/>
      <c r="HXV51" s="110"/>
      <c r="HXW51" s="105"/>
      <c r="HXX51" s="105"/>
      <c r="HYI51" s="97"/>
      <c r="HYO51" s="100"/>
      <c r="HYS51" s="97"/>
      <c r="HZF51" s="97"/>
      <c r="IAK51" s="108"/>
      <c r="IAL51" s="109"/>
      <c r="IAM51" s="105"/>
      <c r="IAN51" s="110"/>
      <c r="IAO51" s="106"/>
      <c r="IAP51" s="110"/>
      <c r="IAQ51" s="105"/>
      <c r="IAR51" s="105"/>
      <c r="IBC51" s="97"/>
      <c r="IBI51" s="100"/>
      <c r="IBM51" s="97"/>
      <c r="IBZ51" s="97"/>
      <c r="IDE51" s="108"/>
      <c r="IDF51" s="109"/>
      <c r="IDG51" s="105"/>
      <c r="IDH51" s="110"/>
      <c r="IDI51" s="106"/>
      <c r="IDJ51" s="110"/>
      <c r="IDK51" s="105"/>
      <c r="IDL51" s="105"/>
      <c r="IDW51" s="97"/>
      <c r="IEC51" s="100"/>
      <c r="IEG51" s="97"/>
      <c r="IET51" s="97"/>
      <c r="IFY51" s="108"/>
      <c r="IFZ51" s="109"/>
      <c r="IGA51" s="105"/>
      <c r="IGB51" s="110"/>
      <c r="IGC51" s="106"/>
      <c r="IGD51" s="110"/>
      <c r="IGE51" s="105"/>
      <c r="IGF51" s="105"/>
      <c r="IGQ51" s="97"/>
      <c r="IGW51" s="100"/>
      <c r="IHA51" s="97"/>
      <c r="IHN51" s="97"/>
      <c r="IIS51" s="108"/>
      <c r="IIT51" s="109"/>
      <c r="IIU51" s="105"/>
      <c r="IIV51" s="110"/>
      <c r="IIW51" s="106"/>
      <c r="IIX51" s="110"/>
      <c r="IIY51" s="105"/>
      <c r="IIZ51" s="105"/>
      <c r="IJK51" s="97"/>
      <c r="IJQ51" s="100"/>
      <c r="IJU51" s="97"/>
      <c r="IKH51" s="97"/>
      <c r="ILM51" s="108"/>
      <c r="ILN51" s="109"/>
      <c r="ILO51" s="105"/>
      <c r="ILP51" s="110"/>
      <c r="ILQ51" s="106"/>
      <c r="ILR51" s="110"/>
      <c r="ILS51" s="105"/>
      <c r="ILT51" s="105"/>
      <c r="IME51" s="97"/>
      <c r="IMK51" s="100"/>
      <c r="IMO51" s="97"/>
      <c r="INB51" s="97"/>
      <c r="IOG51" s="108"/>
      <c r="IOH51" s="109"/>
      <c r="IOI51" s="105"/>
      <c r="IOJ51" s="110"/>
      <c r="IOK51" s="106"/>
      <c r="IOL51" s="110"/>
      <c r="IOM51" s="105"/>
      <c r="ION51" s="105"/>
      <c r="IOY51" s="97"/>
      <c r="IPE51" s="100"/>
      <c r="IPI51" s="97"/>
      <c r="IPV51" s="97"/>
      <c r="IRA51" s="108"/>
      <c r="IRB51" s="109"/>
      <c r="IRC51" s="105"/>
      <c r="IRD51" s="110"/>
      <c r="IRE51" s="106"/>
      <c r="IRF51" s="110"/>
      <c r="IRG51" s="105"/>
      <c r="IRH51" s="105"/>
      <c r="IRS51" s="97"/>
      <c r="IRY51" s="100"/>
      <c r="ISC51" s="97"/>
      <c r="ISP51" s="97"/>
      <c r="ITU51" s="108"/>
      <c r="ITV51" s="109"/>
      <c r="ITW51" s="105"/>
      <c r="ITX51" s="110"/>
      <c r="ITY51" s="106"/>
      <c r="ITZ51" s="110"/>
      <c r="IUA51" s="105"/>
      <c r="IUB51" s="105"/>
      <c r="IUM51" s="97"/>
      <c r="IUS51" s="100"/>
      <c r="IUW51" s="97"/>
      <c r="IVJ51" s="97"/>
      <c r="IWO51" s="108"/>
      <c r="IWP51" s="109"/>
      <c r="IWQ51" s="105"/>
      <c r="IWR51" s="110"/>
      <c r="IWS51" s="106"/>
      <c r="IWT51" s="110"/>
      <c r="IWU51" s="105"/>
      <c r="IWV51" s="105"/>
      <c r="IXG51" s="97"/>
      <c r="IXM51" s="100"/>
      <c r="IXQ51" s="97"/>
      <c r="IYD51" s="97"/>
      <c r="IZI51" s="108"/>
      <c r="IZJ51" s="109"/>
      <c r="IZK51" s="105"/>
      <c r="IZL51" s="110"/>
      <c r="IZM51" s="106"/>
      <c r="IZN51" s="110"/>
      <c r="IZO51" s="105"/>
      <c r="IZP51" s="105"/>
      <c r="JAA51" s="97"/>
      <c r="JAG51" s="100"/>
      <c r="JAK51" s="97"/>
      <c r="JAX51" s="97"/>
      <c r="JCC51" s="108"/>
      <c r="JCD51" s="109"/>
      <c r="JCE51" s="105"/>
      <c r="JCF51" s="110"/>
      <c r="JCG51" s="106"/>
      <c r="JCH51" s="110"/>
      <c r="JCI51" s="105"/>
      <c r="JCJ51" s="105"/>
      <c r="JCU51" s="97"/>
      <c r="JDA51" s="100"/>
      <c r="JDE51" s="97"/>
      <c r="JDR51" s="97"/>
      <c r="JEW51" s="108"/>
      <c r="JEX51" s="109"/>
      <c r="JEY51" s="105"/>
      <c r="JEZ51" s="110"/>
      <c r="JFA51" s="106"/>
      <c r="JFB51" s="110"/>
      <c r="JFC51" s="105"/>
      <c r="JFD51" s="105"/>
      <c r="JFO51" s="97"/>
      <c r="JFU51" s="100"/>
      <c r="JFY51" s="97"/>
      <c r="JGL51" s="97"/>
      <c r="JHQ51" s="108"/>
      <c r="JHR51" s="109"/>
      <c r="JHS51" s="105"/>
      <c r="JHT51" s="110"/>
      <c r="JHU51" s="106"/>
      <c r="JHV51" s="110"/>
      <c r="JHW51" s="105"/>
      <c r="JHX51" s="105"/>
      <c r="JII51" s="97"/>
      <c r="JIO51" s="100"/>
      <c r="JIS51" s="97"/>
      <c r="JJF51" s="97"/>
      <c r="JKK51" s="108"/>
      <c r="JKL51" s="109"/>
      <c r="JKM51" s="105"/>
      <c r="JKN51" s="110"/>
      <c r="JKO51" s="106"/>
      <c r="JKP51" s="110"/>
      <c r="JKQ51" s="105"/>
      <c r="JKR51" s="105"/>
      <c r="JLC51" s="97"/>
      <c r="JLI51" s="100"/>
      <c r="JLM51" s="97"/>
      <c r="JLZ51" s="97"/>
      <c r="JNE51" s="108"/>
      <c r="JNF51" s="109"/>
      <c r="JNG51" s="105"/>
      <c r="JNH51" s="110"/>
      <c r="JNI51" s="106"/>
      <c r="JNJ51" s="110"/>
      <c r="JNK51" s="105"/>
      <c r="JNL51" s="105"/>
      <c r="JNW51" s="97"/>
      <c r="JOC51" s="100"/>
      <c r="JOG51" s="97"/>
      <c r="JOT51" s="97"/>
      <c r="JPY51" s="108"/>
      <c r="JPZ51" s="109"/>
      <c r="JQA51" s="105"/>
      <c r="JQB51" s="110"/>
      <c r="JQC51" s="106"/>
      <c r="JQD51" s="110"/>
      <c r="JQE51" s="105"/>
      <c r="JQF51" s="105"/>
      <c r="JQQ51" s="97"/>
      <c r="JQW51" s="100"/>
      <c r="JRA51" s="97"/>
      <c r="JRN51" s="97"/>
      <c r="JSS51" s="108"/>
      <c r="JST51" s="109"/>
      <c r="JSU51" s="105"/>
      <c r="JSV51" s="110"/>
      <c r="JSW51" s="106"/>
      <c r="JSX51" s="110"/>
      <c r="JSY51" s="105"/>
      <c r="JSZ51" s="105"/>
      <c r="JTK51" s="97"/>
      <c r="JTQ51" s="100"/>
      <c r="JTU51" s="97"/>
      <c r="JUH51" s="97"/>
    </row>
    <row r="52" spans="1:1016 1027:2045 2058:3066 3097:4074 4105:5120 5131:6139 6145:7157 7170:7314" x14ac:dyDescent="0.2">
      <c r="A52" s="108"/>
      <c r="B52" s="109"/>
      <c r="C52" s="105"/>
      <c r="D52" s="110"/>
      <c r="E52" s="106"/>
      <c r="F52" s="110"/>
      <c r="G52" s="105"/>
      <c r="H52" s="105"/>
      <c r="S52" s="97"/>
      <c r="Y52" s="100"/>
      <c r="AC52" s="97"/>
      <c r="AP52" s="97"/>
      <c r="BU52" s="108"/>
      <c r="BV52" s="109"/>
      <c r="BW52" s="105"/>
      <c r="BX52" s="110"/>
      <c r="BY52" s="106"/>
      <c r="BZ52" s="110"/>
      <c r="CA52" s="105"/>
      <c r="CB52" s="105"/>
      <c r="CM52" s="97"/>
      <c r="CS52" s="100"/>
      <c r="CW52" s="97"/>
      <c r="DJ52" s="97"/>
      <c r="EO52" s="108"/>
      <c r="EP52" s="109"/>
      <c r="EQ52" s="105"/>
      <c r="ER52" s="110"/>
      <c r="ES52" s="106"/>
      <c r="ET52" s="110"/>
      <c r="EU52" s="105"/>
      <c r="EV52" s="105"/>
      <c r="FG52" s="97"/>
      <c r="FM52" s="100"/>
      <c r="FQ52" s="97"/>
      <c r="GD52" s="97"/>
      <c r="HI52" s="108"/>
      <c r="HJ52" s="109"/>
      <c r="HK52" s="105"/>
      <c r="HL52" s="110"/>
      <c r="HM52" s="106"/>
      <c r="HN52" s="110"/>
      <c r="HO52" s="105"/>
      <c r="HP52" s="105"/>
      <c r="IA52" s="97"/>
      <c r="IG52" s="100"/>
      <c r="IK52" s="97"/>
      <c r="IX52" s="97"/>
      <c r="KC52" s="108"/>
      <c r="KD52" s="109"/>
      <c r="KE52" s="105"/>
      <c r="KF52" s="110"/>
      <c r="KG52" s="106"/>
      <c r="KH52" s="110"/>
      <c r="KI52" s="105"/>
      <c r="KJ52" s="105"/>
      <c r="KU52" s="97"/>
      <c r="LA52" s="100"/>
      <c r="LE52" s="97"/>
      <c r="LR52" s="97"/>
      <c r="MW52" s="108"/>
      <c r="MX52" s="109"/>
      <c r="MY52" s="105"/>
      <c r="MZ52" s="110"/>
      <c r="NA52" s="106"/>
      <c r="NB52" s="110"/>
      <c r="NC52" s="105"/>
      <c r="ND52" s="105"/>
      <c r="NO52" s="97"/>
      <c r="NU52" s="100"/>
      <c r="NY52" s="97"/>
      <c r="OL52" s="97"/>
      <c r="PQ52" s="108"/>
      <c r="PR52" s="109"/>
      <c r="PS52" s="105"/>
      <c r="PT52" s="110"/>
      <c r="PU52" s="106"/>
      <c r="PV52" s="110"/>
      <c r="PW52" s="105"/>
      <c r="PX52" s="105"/>
      <c r="QI52" s="97"/>
      <c r="QO52" s="100"/>
      <c r="QS52" s="97"/>
      <c r="RF52" s="97"/>
      <c r="SK52" s="108"/>
      <c r="SL52" s="109"/>
      <c r="SM52" s="105"/>
      <c r="SN52" s="110"/>
      <c r="SO52" s="106"/>
      <c r="SP52" s="110"/>
      <c r="SQ52" s="105"/>
      <c r="SR52" s="105"/>
      <c r="TC52" s="97"/>
      <c r="TI52" s="100"/>
      <c r="TM52" s="97"/>
      <c r="TZ52" s="97"/>
      <c r="VE52" s="108"/>
      <c r="VF52" s="109"/>
      <c r="VG52" s="105"/>
      <c r="VH52" s="110"/>
      <c r="VI52" s="106"/>
      <c r="VJ52" s="110"/>
      <c r="VK52" s="105"/>
      <c r="VL52" s="105"/>
      <c r="VW52" s="97"/>
      <c r="WC52" s="100"/>
      <c r="WG52" s="97"/>
      <c r="WT52" s="97"/>
      <c r="XY52" s="108"/>
      <c r="XZ52" s="109"/>
      <c r="YA52" s="105"/>
      <c r="YB52" s="110"/>
      <c r="YC52" s="106"/>
      <c r="YD52" s="110"/>
      <c r="YE52" s="105"/>
      <c r="YF52" s="105"/>
      <c r="YQ52" s="97"/>
      <c r="YW52" s="100"/>
      <c r="ZA52" s="97"/>
      <c r="ZN52" s="97"/>
      <c r="AAS52" s="108"/>
      <c r="AAT52" s="109"/>
      <c r="AAU52" s="105"/>
      <c r="AAV52" s="110"/>
      <c r="AAW52" s="106"/>
      <c r="AAX52" s="110"/>
      <c r="AAY52" s="105"/>
      <c r="AAZ52" s="105"/>
      <c r="ABK52" s="97"/>
      <c r="ABQ52" s="100"/>
      <c r="ABU52" s="97"/>
      <c r="ACH52" s="97"/>
      <c r="ADM52" s="108"/>
      <c r="ADN52" s="109"/>
      <c r="ADO52" s="105"/>
      <c r="ADP52" s="110"/>
      <c r="ADQ52" s="106"/>
      <c r="ADR52" s="110"/>
      <c r="ADS52" s="105"/>
      <c r="ADT52" s="105"/>
      <c r="AEE52" s="97"/>
      <c r="AEK52" s="100"/>
      <c r="AEO52" s="97"/>
      <c r="AFB52" s="97"/>
      <c r="AGG52" s="108"/>
      <c r="AGH52" s="109"/>
      <c r="AGI52" s="105"/>
      <c r="AGJ52" s="110"/>
      <c r="AGK52" s="106"/>
      <c r="AGL52" s="110"/>
      <c r="AGM52" s="105"/>
      <c r="AGN52" s="105"/>
      <c r="AGY52" s="97"/>
      <c r="AHE52" s="100"/>
      <c r="AHI52" s="97"/>
      <c r="AHV52" s="97"/>
      <c r="AJA52" s="108"/>
      <c r="AJB52" s="109"/>
      <c r="AJC52" s="105"/>
      <c r="AJD52" s="110"/>
      <c r="AJE52" s="106"/>
      <c r="AJF52" s="110"/>
      <c r="AJG52" s="105"/>
      <c r="AJH52" s="105"/>
      <c r="AJS52" s="97"/>
      <c r="AJY52" s="100"/>
      <c r="AKC52" s="97"/>
      <c r="AKP52" s="97"/>
      <c r="ALU52" s="108"/>
      <c r="ALV52" s="109"/>
      <c r="ALW52" s="105"/>
      <c r="ALX52" s="110"/>
      <c r="ALY52" s="106"/>
      <c r="ALZ52" s="110"/>
      <c r="AMA52" s="105"/>
      <c r="AMB52" s="105"/>
      <c r="AMM52" s="97"/>
      <c r="AMS52" s="100"/>
      <c r="AMW52" s="97"/>
      <c r="ANJ52" s="97"/>
      <c r="AOO52" s="108"/>
      <c r="AOP52" s="109"/>
      <c r="AOQ52" s="105"/>
      <c r="AOR52" s="110"/>
      <c r="AOS52" s="106"/>
      <c r="AOT52" s="110"/>
      <c r="AOU52" s="105"/>
      <c r="AOV52" s="105"/>
      <c r="APG52" s="97"/>
      <c r="APM52" s="100"/>
      <c r="APQ52" s="97"/>
      <c r="AQD52" s="97"/>
      <c r="ARI52" s="108"/>
      <c r="ARJ52" s="109"/>
      <c r="ARK52" s="105"/>
      <c r="ARL52" s="110"/>
      <c r="ARM52" s="106"/>
      <c r="ARN52" s="110"/>
      <c r="ARO52" s="105"/>
      <c r="ARP52" s="105"/>
      <c r="ASA52" s="97"/>
      <c r="ASG52" s="100"/>
      <c r="ASK52" s="97"/>
      <c r="ASX52" s="97"/>
      <c r="AUC52" s="108"/>
      <c r="AUD52" s="109"/>
      <c r="AUE52" s="105"/>
      <c r="AUF52" s="110"/>
      <c r="AUG52" s="106"/>
      <c r="AUH52" s="110"/>
      <c r="AUI52" s="105"/>
      <c r="AUJ52" s="105"/>
      <c r="AUU52" s="97"/>
      <c r="AVA52" s="100"/>
      <c r="AVE52" s="97"/>
      <c r="AVR52" s="97"/>
      <c r="AWW52" s="108"/>
      <c r="AWX52" s="109"/>
      <c r="AWY52" s="105"/>
      <c r="AWZ52" s="110"/>
      <c r="AXA52" s="106"/>
      <c r="AXB52" s="110"/>
      <c r="AXC52" s="105"/>
      <c r="AXD52" s="105"/>
      <c r="AXO52" s="97"/>
      <c r="AXU52" s="100"/>
      <c r="AXY52" s="97"/>
      <c r="AYL52" s="97"/>
      <c r="AZQ52" s="108"/>
      <c r="AZR52" s="109"/>
      <c r="AZS52" s="105"/>
      <c r="AZT52" s="110"/>
      <c r="AZU52" s="106"/>
      <c r="AZV52" s="110"/>
      <c r="AZW52" s="105"/>
      <c r="AZX52" s="105"/>
      <c r="BAI52" s="97"/>
      <c r="BAO52" s="100"/>
      <c r="BAS52" s="97"/>
      <c r="BBF52" s="97"/>
      <c r="BCK52" s="108"/>
      <c r="BCL52" s="109"/>
      <c r="BCM52" s="105"/>
      <c r="BCN52" s="110"/>
      <c r="BCO52" s="106"/>
      <c r="BCP52" s="110"/>
      <c r="BCQ52" s="105"/>
      <c r="BCR52" s="105"/>
      <c r="BDC52" s="97"/>
      <c r="BDI52" s="100"/>
      <c r="BDM52" s="97"/>
      <c r="BDZ52" s="97"/>
      <c r="BFE52" s="108"/>
      <c r="BFF52" s="109"/>
      <c r="BFG52" s="105"/>
      <c r="BFH52" s="110"/>
      <c r="BFI52" s="106"/>
      <c r="BFJ52" s="110"/>
      <c r="BFK52" s="105"/>
      <c r="BFL52" s="105"/>
      <c r="BFW52" s="97"/>
      <c r="BGC52" s="100"/>
      <c r="BGG52" s="97"/>
      <c r="BGT52" s="97"/>
      <c r="BHY52" s="108"/>
      <c r="BHZ52" s="109"/>
      <c r="BIA52" s="105"/>
      <c r="BIB52" s="110"/>
      <c r="BIC52" s="106"/>
      <c r="BID52" s="110"/>
      <c r="BIE52" s="105"/>
      <c r="BIF52" s="105"/>
      <c r="BIQ52" s="97"/>
      <c r="BIW52" s="100"/>
      <c r="BJA52" s="97"/>
      <c r="BJN52" s="97"/>
      <c r="BKS52" s="108"/>
      <c r="BKT52" s="109"/>
      <c r="BKU52" s="105"/>
      <c r="BKV52" s="110"/>
      <c r="BKW52" s="106"/>
      <c r="BKX52" s="110"/>
      <c r="BKY52" s="105"/>
      <c r="BKZ52" s="105"/>
      <c r="BLK52" s="97"/>
      <c r="BLQ52" s="100"/>
      <c r="BLU52" s="97"/>
      <c r="BMH52" s="97"/>
      <c r="BNM52" s="108"/>
      <c r="BNN52" s="109"/>
      <c r="BNO52" s="105"/>
      <c r="BNP52" s="110"/>
      <c r="BNQ52" s="106"/>
      <c r="BNR52" s="110"/>
      <c r="BNS52" s="105"/>
      <c r="BNT52" s="105"/>
      <c r="BOE52" s="97"/>
      <c r="BOK52" s="100"/>
      <c r="BOO52" s="97"/>
      <c r="BPB52" s="97"/>
      <c r="BQG52" s="108"/>
      <c r="BQH52" s="109"/>
      <c r="BQI52" s="105"/>
      <c r="BQJ52" s="110"/>
      <c r="BQK52" s="106"/>
      <c r="BQL52" s="110"/>
      <c r="BQM52" s="105"/>
      <c r="BQN52" s="105"/>
      <c r="BQY52" s="97"/>
      <c r="BRE52" s="100"/>
      <c r="BRI52" s="97"/>
      <c r="BRV52" s="97"/>
      <c r="BTA52" s="108"/>
      <c r="BTB52" s="109"/>
      <c r="BTC52" s="105"/>
      <c r="BTD52" s="110"/>
      <c r="BTE52" s="106"/>
      <c r="BTF52" s="110"/>
      <c r="BTG52" s="105"/>
      <c r="BTH52" s="105"/>
      <c r="BTS52" s="97"/>
      <c r="BTY52" s="100"/>
      <c r="BUC52" s="97"/>
      <c r="BUP52" s="97"/>
      <c r="BVU52" s="108"/>
      <c r="BVV52" s="109"/>
      <c r="BVW52" s="105"/>
      <c r="BVX52" s="110"/>
      <c r="BVY52" s="106"/>
      <c r="BVZ52" s="110"/>
      <c r="BWA52" s="105"/>
      <c r="BWB52" s="105"/>
      <c r="BWM52" s="97"/>
      <c r="BWS52" s="100"/>
      <c r="BWW52" s="97"/>
      <c r="BXJ52" s="97"/>
      <c r="BYO52" s="108"/>
      <c r="BYP52" s="109"/>
      <c r="BYQ52" s="105"/>
      <c r="BYR52" s="110"/>
      <c r="BYS52" s="106"/>
      <c r="BYT52" s="110"/>
      <c r="BYU52" s="105"/>
      <c r="BYV52" s="105"/>
      <c r="BZG52" s="97"/>
      <c r="BZM52" s="100"/>
      <c r="BZQ52" s="97"/>
      <c r="CAD52" s="97"/>
      <c r="CBI52" s="108"/>
      <c r="CBJ52" s="109"/>
      <c r="CBK52" s="105"/>
      <c r="CBL52" s="110"/>
      <c r="CBM52" s="106"/>
      <c r="CBN52" s="110"/>
      <c r="CBO52" s="105"/>
      <c r="CBP52" s="105"/>
      <c r="CCA52" s="97"/>
      <c r="CCG52" s="100"/>
      <c r="CCK52" s="97"/>
      <c r="CCX52" s="97"/>
      <c r="CEC52" s="108"/>
      <c r="CED52" s="109"/>
      <c r="CEE52" s="105"/>
      <c r="CEF52" s="110"/>
      <c r="CEG52" s="106"/>
      <c r="CEH52" s="110"/>
      <c r="CEI52" s="105"/>
      <c r="CEJ52" s="105"/>
      <c r="CEU52" s="97"/>
      <c r="CFA52" s="100"/>
      <c r="CFE52" s="97"/>
      <c r="CFR52" s="97"/>
      <c r="CGW52" s="108"/>
      <c r="CGX52" s="109"/>
      <c r="CGY52" s="105"/>
      <c r="CGZ52" s="110"/>
      <c r="CHA52" s="106"/>
      <c r="CHB52" s="110"/>
      <c r="CHC52" s="105"/>
      <c r="CHD52" s="105"/>
      <c r="CHO52" s="97"/>
      <c r="CHU52" s="100"/>
      <c r="CHY52" s="97"/>
      <c r="CIL52" s="97"/>
      <c r="CJQ52" s="108"/>
      <c r="CJR52" s="109"/>
      <c r="CJS52" s="105"/>
      <c r="CJT52" s="110"/>
      <c r="CJU52" s="106"/>
      <c r="CJV52" s="110"/>
      <c r="CJW52" s="105"/>
      <c r="CJX52" s="105"/>
      <c r="CKI52" s="97"/>
      <c r="CKO52" s="100"/>
      <c r="CKS52" s="97"/>
      <c r="CLF52" s="97"/>
      <c r="CMK52" s="108"/>
      <c r="CML52" s="109"/>
      <c r="CMM52" s="105"/>
      <c r="CMN52" s="110"/>
      <c r="CMO52" s="106"/>
      <c r="CMP52" s="110"/>
      <c r="CMQ52" s="105"/>
      <c r="CMR52" s="105"/>
      <c r="CNC52" s="97"/>
      <c r="CNI52" s="100"/>
      <c r="CNM52" s="97"/>
      <c r="CNZ52" s="97"/>
      <c r="CPE52" s="108"/>
      <c r="CPF52" s="109"/>
      <c r="CPG52" s="105"/>
      <c r="CPH52" s="110"/>
      <c r="CPI52" s="106"/>
      <c r="CPJ52" s="110"/>
      <c r="CPK52" s="105"/>
      <c r="CPL52" s="105"/>
      <c r="CPW52" s="97"/>
      <c r="CQC52" s="100"/>
      <c r="CQG52" s="97"/>
      <c r="CQT52" s="97"/>
      <c r="CRY52" s="108"/>
      <c r="CRZ52" s="109"/>
      <c r="CSA52" s="105"/>
      <c r="CSB52" s="110"/>
      <c r="CSC52" s="106"/>
      <c r="CSD52" s="110"/>
      <c r="CSE52" s="105"/>
      <c r="CSF52" s="105"/>
      <c r="CSQ52" s="97"/>
      <c r="CSW52" s="100"/>
      <c r="CTA52" s="97"/>
      <c r="CTN52" s="97"/>
      <c r="CUS52" s="108"/>
      <c r="CUT52" s="109"/>
      <c r="CUU52" s="105"/>
      <c r="CUV52" s="110"/>
      <c r="CUW52" s="106"/>
      <c r="CUX52" s="110"/>
      <c r="CUY52" s="105"/>
      <c r="CUZ52" s="105"/>
      <c r="CVK52" s="97"/>
      <c r="CVQ52" s="100"/>
      <c r="CVU52" s="97"/>
      <c r="CWH52" s="97"/>
      <c r="CXM52" s="108"/>
      <c r="CXN52" s="109"/>
      <c r="CXO52" s="105"/>
      <c r="CXP52" s="110"/>
      <c r="CXQ52" s="106"/>
      <c r="CXR52" s="110"/>
      <c r="CXS52" s="105"/>
      <c r="CXT52" s="105"/>
      <c r="CYE52" s="97"/>
      <c r="CYK52" s="100"/>
      <c r="CYO52" s="97"/>
      <c r="CZB52" s="97"/>
      <c r="DAG52" s="108"/>
      <c r="DAH52" s="109"/>
      <c r="DAI52" s="105"/>
      <c r="DAJ52" s="110"/>
      <c r="DAK52" s="106"/>
      <c r="DAL52" s="110"/>
      <c r="DAM52" s="105"/>
      <c r="DAN52" s="105"/>
      <c r="DAY52" s="97"/>
      <c r="DBE52" s="100"/>
      <c r="DBI52" s="97"/>
      <c r="DBV52" s="97"/>
      <c r="DDA52" s="108"/>
      <c r="DDB52" s="109"/>
      <c r="DDC52" s="105"/>
      <c r="DDD52" s="110"/>
      <c r="DDE52" s="106"/>
      <c r="DDF52" s="110"/>
      <c r="DDG52" s="105"/>
      <c r="DDH52" s="105"/>
      <c r="DDS52" s="97"/>
      <c r="DDY52" s="100"/>
      <c r="DEC52" s="97"/>
      <c r="DEP52" s="97"/>
      <c r="DFU52" s="108"/>
      <c r="DFV52" s="109"/>
      <c r="DFW52" s="105"/>
      <c r="DFX52" s="110"/>
      <c r="DFY52" s="106"/>
      <c r="DFZ52" s="110"/>
      <c r="DGA52" s="105"/>
      <c r="DGB52" s="105"/>
      <c r="DGM52" s="97"/>
      <c r="DGS52" s="100"/>
      <c r="DGW52" s="97"/>
      <c r="DHJ52" s="97"/>
      <c r="DIO52" s="108"/>
      <c r="DIP52" s="109"/>
      <c r="DIQ52" s="105"/>
      <c r="DIR52" s="110"/>
      <c r="DIS52" s="106"/>
      <c r="DIT52" s="110"/>
      <c r="DIU52" s="105"/>
      <c r="DIV52" s="105"/>
      <c r="DJG52" s="97"/>
      <c r="DJM52" s="100"/>
      <c r="DJQ52" s="97"/>
      <c r="DKD52" s="97"/>
      <c r="DLI52" s="108"/>
      <c r="DLJ52" s="109"/>
      <c r="DLK52" s="105"/>
      <c r="DLL52" s="110"/>
      <c r="DLM52" s="106"/>
      <c r="DLN52" s="110"/>
      <c r="DLO52" s="105"/>
      <c r="DLP52" s="105"/>
      <c r="DMA52" s="97"/>
      <c r="DMG52" s="100"/>
      <c r="DMK52" s="97"/>
      <c r="DMX52" s="97"/>
      <c r="DOC52" s="108"/>
      <c r="DOD52" s="109"/>
      <c r="DOE52" s="105"/>
      <c r="DOF52" s="110"/>
      <c r="DOG52" s="106"/>
      <c r="DOH52" s="110"/>
      <c r="DOI52" s="105"/>
      <c r="DOJ52" s="105"/>
      <c r="DOU52" s="97"/>
      <c r="DPA52" s="100"/>
      <c r="DPE52" s="97"/>
      <c r="DPR52" s="97"/>
      <c r="DQW52" s="108"/>
      <c r="DQX52" s="109"/>
      <c r="DQY52" s="105"/>
      <c r="DQZ52" s="110"/>
      <c r="DRA52" s="106"/>
      <c r="DRB52" s="110"/>
      <c r="DRC52" s="105"/>
      <c r="DRD52" s="105"/>
      <c r="DRO52" s="97"/>
      <c r="DRU52" s="100"/>
      <c r="DRY52" s="97"/>
      <c r="DSL52" s="97"/>
      <c r="DTQ52" s="108"/>
      <c r="DTR52" s="109"/>
      <c r="DTS52" s="105"/>
      <c r="DTT52" s="110"/>
      <c r="DTU52" s="106"/>
      <c r="DTV52" s="110"/>
      <c r="DTW52" s="105"/>
      <c r="DTX52" s="105"/>
      <c r="DUI52" s="97"/>
      <c r="DUO52" s="100"/>
      <c r="DUS52" s="97"/>
      <c r="DVF52" s="97"/>
      <c r="DWK52" s="108"/>
      <c r="DWL52" s="109"/>
      <c r="DWM52" s="105"/>
      <c r="DWN52" s="110"/>
      <c r="DWO52" s="106"/>
      <c r="DWP52" s="110"/>
      <c r="DWQ52" s="105"/>
      <c r="DWR52" s="105"/>
      <c r="DXC52" s="97"/>
      <c r="DXI52" s="100"/>
      <c r="DXM52" s="97"/>
      <c r="DXZ52" s="97"/>
      <c r="DZE52" s="108"/>
      <c r="DZF52" s="109"/>
      <c r="DZG52" s="105"/>
      <c r="DZH52" s="110"/>
      <c r="DZI52" s="106"/>
      <c r="DZJ52" s="110"/>
      <c r="DZK52" s="105"/>
      <c r="DZL52" s="105"/>
      <c r="DZW52" s="97"/>
      <c r="EAC52" s="100"/>
      <c r="EAG52" s="97"/>
      <c r="EAT52" s="97"/>
      <c r="EBY52" s="108"/>
      <c r="EBZ52" s="109"/>
      <c r="ECA52" s="105"/>
      <c r="ECB52" s="110"/>
      <c r="ECC52" s="106"/>
      <c r="ECD52" s="110"/>
      <c r="ECE52" s="105"/>
      <c r="ECF52" s="105"/>
      <c r="ECQ52" s="97"/>
      <c r="ECW52" s="100"/>
      <c r="EDA52" s="97"/>
      <c r="EDN52" s="97"/>
      <c r="EES52" s="108"/>
      <c r="EET52" s="109"/>
      <c r="EEU52" s="105"/>
      <c r="EEV52" s="110"/>
      <c r="EEW52" s="106"/>
      <c r="EEX52" s="110"/>
      <c r="EEY52" s="105"/>
      <c r="EEZ52" s="105"/>
      <c r="EFK52" s="97"/>
      <c r="EFQ52" s="100"/>
      <c r="EFU52" s="97"/>
      <c r="EGH52" s="97"/>
      <c r="EHM52" s="108"/>
      <c r="EHN52" s="109"/>
      <c r="EHO52" s="105"/>
      <c r="EHP52" s="110"/>
      <c r="EHQ52" s="106"/>
      <c r="EHR52" s="110"/>
      <c r="EHS52" s="105"/>
      <c r="EHT52" s="105"/>
      <c r="EIE52" s="97"/>
      <c r="EIK52" s="100"/>
      <c r="EIO52" s="97"/>
      <c r="EJB52" s="97"/>
      <c r="EKG52" s="108"/>
      <c r="EKH52" s="109"/>
      <c r="EKI52" s="105"/>
      <c r="EKJ52" s="110"/>
      <c r="EKK52" s="106"/>
      <c r="EKL52" s="110"/>
      <c r="EKM52" s="105"/>
      <c r="EKN52" s="105"/>
      <c r="EKY52" s="97"/>
      <c r="ELE52" s="100"/>
      <c r="ELI52" s="97"/>
      <c r="ELV52" s="97"/>
      <c r="ENA52" s="108"/>
      <c r="ENB52" s="109"/>
      <c r="ENC52" s="105"/>
      <c r="END52" s="110"/>
      <c r="ENE52" s="106"/>
      <c r="ENF52" s="110"/>
      <c r="ENG52" s="105"/>
      <c r="ENH52" s="105"/>
      <c r="ENS52" s="97"/>
      <c r="ENY52" s="100"/>
      <c r="EOC52" s="97"/>
      <c r="EOP52" s="97"/>
      <c r="EPU52" s="108"/>
      <c r="EPV52" s="109"/>
      <c r="EPW52" s="105"/>
      <c r="EPX52" s="110"/>
      <c r="EPY52" s="106"/>
      <c r="EPZ52" s="110"/>
      <c r="EQA52" s="105"/>
      <c r="EQB52" s="105"/>
      <c r="EQM52" s="97"/>
      <c r="EQS52" s="100"/>
      <c r="EQW52" s="97"/>
      <c r="ERJ52" s="97"/>
      <c r="ESO52" s="108"/>
      <c r="ESP52" s="109"/>
      <c r="ESQ52" s="105"/>
      <c r="ESR52" s="110"/>
      <c r="ESS52" s="106"/>
      <c r="EST52" s="110"/>
      <c r="ESU52" s="105"/>
      <c r="ESV52" s="105"/>
      <c r="ETG52" s="97"/>
      <c r="ETM52" s="100"/>
      <c r="ETQ52" s="97"/>
      <c r="EUD52" s="97"/>
      <c r="EVI52" s="108"/>
      <c r="EVJ52" s="109"/>
      <c r="EVK52" s="105"/>
      <c r="EVL52" s="110"/>
      <c r="EVM52" s="106"/>
      <c r="EVN52" s="110"/>
      <c r="EVO52" s="105"/>
      <c r="EVP52" s="105"/>
      <c r="EWA52" s="97"/>
      <c r="EWG52" s="100"/>
      <c r="EWK52" s="97"/>
      <c r="EWX52" s="97"/>
      <c r="EYC52" s="108"/>
      <c r="EYD52" s="109"/>
      <c r="EYE52" s="105"/>
      <c r="EYF52" s="110"/>
      <c r="EYG52" s="106"/>
      <c r="EYH52" s="110"/>
      <c r="EYI52" s="105"/>
      <c r="EYJ52" s="105"/>
      <c r="EYU52" s="97"/>
      <c r="EZA52" s="100"/>
      <c r="EZE52" s="97"/>
      <c r="EZR52" s="97"/>
      <c r="FAW52" s="108"/>
      <c r="FAX52" s="109"/>
      <c r="FAY52" s="105"/>
      <c r="FAZ52" s="110"/>
      <c r="FBA52" s="106"/>
      <c r="FBB52" s="110"/>
      <c r="FBC52" s="105"/>
      <c r="FBD52" s="105"/>
      <c r="FBO52" s="97"/>
      <c r="FBU52" s="100"/>
      <c r="FBY52" s="97"/>
      <c r="FCL52" s="97"/>
      <c r="FDQ52" s="108"/>
      <c r="FDR52" s="109"/>
      <c r="FDS52" s="105"/>
      <c r="FDT52" s="110"/>
      <c r="FDU52" s="106"/>
      <c r="FDV52" s="110"/>
      <c r="FDW52" s="105"/>
      <c r="FDX52" s="105"/>
      <c r="FEI52" s="97"/>
      <c r="FEO52" s="100"/>
      <c r="FES52" s="97"/>
      <c r="FFF52" s="97"/>
      <c r="FGK52" s="108"/>
      <c r="FGL52" s="109"/>
      <c r="FGM52" s="105"/>
      <c r="FGN52" s="110"/>
      <c r="FGO52" s="106"/>
      <c r="FGP52" s="110"/>
      <c r="FGQ52" s="105"/>
      <c r="FGR52" s="105"/>
      <c r="FHC52" s="97"/>
      <c r="FHI52" s="100"/>
      <c r="FHM52" s="97"/>
      <c r="FHZ52" s="97"/>
      <c r="FJE52" s="108"/>
      <c r="FJF52" s="109"/>
      <c r="FJG52" s="105"/>
      <c r="FJH52" s="110"/>
      <c r="FJI52" s="106"/>
      <c r="FJJ52" s="110"/>
      <c r="FJK52" s="105"/>
      <c r="FJL52" s="105"/>
      <c r="FJW52" s="97"/>
      <c r="FKC52" s="100"/>
      <c r="FKG52" s="97"/>
      <c r="FKT52" s="97"/>
      <c r="FLY52" s="108"/>
      <c r="FLZ52" s="109"/>
      <c r="FMA52" s="105"/>
      <c r="FMB52" s="110"/>
      <c r="FMC52" s="106"/>
      <c r="FMD52" s="110"/>
      <c r="FME52" s="105"/>
      <c r="FMF52" s="105"/>
      <c r="FMQ52" s="97"/>
      <c r="FMW52" s="100"/>
      <c r="FNA52" s="97"/>
      <c r="FNN52" s="97"/>
      <c r="FOS52" s="108"/>
      <c r="FOT52" s="109"/>
      <c r="FOU52" s="105"/>
      <c r="FOV52" s="110"/>
      <c r="FOW52" s="106"/>
      <c r="FOX52" s="110"/>
      <c r="FOY52" s="105"/>
      <c r="FOZ52" s="105"/>
      <c r="FPK52" s="97"/>
      <c r="FPQ52" s="100"/>
      <c r="FPU52" s="97"/>
      <c r="FQH52" s="97"/>
      <c r="FRM52" s="108"/>
      <c r="FRN52" s="109"/>
      <c r="FRO52" s="105"/>
      <c r="FRP52" s="110"/>
      <c r="FRQ52" s="106"/>
      <c r="FRR52" s="110"/>
      <c r="FRS52" s="105"/>
      <c r="FRT52" s="105"/>
      <c r="FSE52" s="97"/>
      <c r="FSK52" s="100"/>
      <c r="FSO52" s="97"/>
      <c r="FTB52" s="97"/>
      <c r="FUG52" s="108"/>
      <c r="FUH52" s="109"/>
      <c r="FUI52" s="105"/>
      <c r="FUJ52" s="110"/>
      <c r="FUK52" s="106"/>
      <c r="FUL52" s="110"/>
      <c r="FUM52" s="105"/>
      <c r="FUN52" s="105"/>
      <c r="FUY52" s="97"/>
      <c r="FVE52" s="100"/>
      <c r="FVI52" s="97"/>
      <c r="FVV52" s="97"/>
      <c r="FXA52" s="108"/>
      <c r="FXB52" s="109"/>
      <c r="FXC52" s="105"/>
      <c r="FXD52" s="110"/>
      <c r="FXE52" s="106"/>
      <c r="FXF52" s="110"/>
      <c r="FXG52" s="105"/>
      <c r="FXH52" s="105"/>
      <c r="FXS52" s="97"/>
      <c r="FXY52" s="100"/>
      <c r="FYC52" s="97"/>
      <c r="FYP52" s="97"/>
      <c r="FZU52" s="108"/>
      <c r="FZV52" s="109"/>
      <c r="FZW52" s="105"/>
      <c r="FZX52" s="110"/>
      <c r="FZY52" s="106"/>
      <c r="FZZ52" s="110"/>
      <c r="GAA52" s="105"/>
      <c r="GAB52" s="105"/>
      <c r="GAM52" s="97"/>
      <c r="GAS52" s="100"/>
      <c r="GAW52" s="97"/>
      <c r="GBJ52" s="97"/>
      <c r="GCO52" s="108"/>
      <c r="GCP52" s="109"/>
      <c r="GCQ52" s="105"/>
      <c r="GCR52" s="110"/>
      <c r="GCS52" s="106"/>
      <c r="GCT52" s="110"/>
      <c r="GCU52" s="105"/>
      <c r="GCV52" s="105"/>
      <c r="GDG52" s="97"/>
      <c r="GDM52" s="100"/>
      <c r="GDQ52" s="97"/>
      <c r="GED52" s="97"/>
      <c r="GFI52" s="108"/>
      <c r="GFJ52" s="109"/>
      <c r="GFK52" s="105"/>
      <c r="GFL52" s="110"/>
      <c r="GFM52" s="106"/>
      <c r="GFN52" s="110"/>
      <c r="GFO52" s="105"/>
      <c r="GFP52" s="105"/>
      <c r="GGA52" s="97"/>
      <c r="GGG52" s="100"/>
      <c r="GGK52" s="97"/>
      <c r="GGX52" s="97"/>
      <c r="GIC52" s="108"/>
      <c r="GID52" s="109"/>
      <c r="GIE52" s="105"/>
      <c r="GIF52" s="110"/>
      <c r="GIG52" s="106"/>
      <c r="GIH52" s="110"/>
      <c r="GII52" s="105"/>
      <c r="GIJ52" s="105"/>
      <c r="GIU52" s="97"/>
      <c r="GJA52" s="100"/>
      <c r="GJE52" s="97"/>
      <c r="GJR52" s="97"/>
      <c r="GKW52" s="108"/>
      <c r="GKX52" s="109"/>
      <c r="GKY52" s="105"/>
      <c r="GKZ52" s="110"/>
      <c r="GLA52" s="106"/>
      <c r="GLB52" s="110"/>
      <c r="GLC52" s="105"/>
      <c r="GLD52" s="105"/>
      <c r="GLO52" s="97"/>
      <c r="GLU52" s="100"/>
      <c r="GLY52" s="97"/>
      <c r="GML52" s="97"/>
      <c r="GNQ52" s="108"/>
      <c r="GNR52" s="109"/>
      <c r="GNS52" s="105"/>
      <c r="GNT52" s="110"/>
      <c r="GNU52" s="106"/>
      <c r="GNV52" s="110"/>
      <c r="GNW52" s="105"/>
      <c r="GNX52" s="105"/>
      <c r="GOI52" s="97"/>
      <c r="GOO52" s="100"/>
      <c r="GOS52" s="97"/>
      <c r="GPF52" s="97"/>
      <c r="GQK52" s="108"/>
      <c r="GQL52" s="109"/>
      <c r="GQM52" s="105"/>
      <c r="GQN52" s="110"/>
      <c r="GQO52" s="106"/>
      <c r="GQP52" s="110"/>
      <c r="GQQ52" s="105"/>
      <c r="GQR52" s="105"/>
      <c r="GRC52" s="97"/>
      <c r="GRI52" s="100"/>
      <c r="GRM52" s="97"/>
      <c r="GRZ52" s="97"/>
      <c r="GTE52" s="108"/>
      <c r="GTF52" s="109"/>
      <c r="GTG52" s="105"/>
      <c r="GTH52" s="110"/>
      <c r="GTI52" s="106"/>
      <c r="GTJ52" s="110"/>
      <c r="GTK52" s="105"/>
      <c r="GTL52" s="105"/>
      <c r="GTW52" s="97"/>
      <c r="GUC52" s="100"/>
      <c r="GUG52" s="97"/>
      <c r="GUT52" s="97"/>
      <c r="GVY52" s="108"/>
      <c r="GVZ52" s="109"/>
      <c r="GWA52" s="105"/>
      <c r="GWB52" s="110"/>
      <c r="GWC52" s="106"/>
      <c r="GWD52" s="110"/>
      <c r="GWE52" s="105"/>
      <c r="GWF52" s="105"/>
      <c r="GWQ52" s="97"/>
      <c r="GWW52" s="100"/>
      <c r="GXA52" s="97"/>
      <c r="GXN52" s="97"/>
      <c r="GYS52" s="108"/>
      <c r="GYT52" s="109"/>
      <c r="GYU52" s="105"/>
      <c r="GYV52" s="110"/>
      <c r="GYW52" s="106"/>
      <c r="GYX52" s="110"/>
      <c r="GYY52" s="105"/>
      <c r="GYZ52" s="105"/>
      <c r="GZK52" s="97"/>
      <c r="GZQ52" s="100"/>
      <c r="GZU52" s="97"/>
      <c r="HAH52" s="97"/>
      <c r="HBM52" s="108"/>
      <c r="HBN52" s="109"/>
      <c r="HBO52" s="105"/>
      <c r="HBP52" s="110"/>
      <c r="HBQ52" s="106"/>
      <c r="HBR52" s="110"/>
      <c r="HBS52" s="105"/>
      <c r="HBT52" s="105"/>
      <c r="HCE52" s="97"/>
      <c r="HCK52" s="100"/>
      <c r="HCO52" s="97"/>
      <c r="HDB52" s="97"/>
      <c r="HEG52" s="108"/>
      <c r="HEH52" s="109"/>
      <c r="HEI52" s="105"/>
      <c r="HEJ52" s="110"/>
      <c r="HEK52" s="106"/>
      <c r="HEL52" s="110"/>
      <c r="HEM52" s="105"/>
      <c r="HEN52" s="105"/>
      <c r="HEY52" s="97"/>
      <c r="HFE52" s="100"/>
      <c r="HFI52" s="97"/>
      <c r="HFV52" s="97"/>
      <c r="HHA52" s="108"/>
      <c r="HHB52" s="109"/>
      <c r="HHC52" s="105"/>
      <c r="HHD52" s="110"/>
      <c r="HHE52" s="106"/>
      <c r="HHF52" s="110"/>
      <c r="HHG52" s="105"/>
      <c r="HHH52" s="105"/>
      <c r="HHS52" s="97"/>
      <c r="HHY52" s="100"/>
      <c r="HIC52" s="97"/>
      <c r="HIP52" s="97"/>
      <c r="HJU52" s="108"/>
      <c r="HJV52" s="109"/>
      <c r="HJW52" s="105"/>
      <c r="HJX52" s="110"/>
      <c r="HJY52" s="106"/>
      <c r="HJZ52" s="110"/>
      <c r="HKA52" s="105"/>
      <c r="HKB52" s="105"/>
      <c r="HKM52" s="97"/>
      <c r="HKS52" s="100"/>
      <c r="HKW52" s="97"/>
      <c r="HLJ52" s="97"/>
      <c r="HMO52" s="108"/>
      <c r="HMP52" s="109"/>
      <c r="HMQ52" s="105"/>
      <c r="HMR52" s="110"/>
      <c r="HMS52" s="106"/>
      <c r="HMT52" s="110"/>
      <c r="HMU52" s="105"/>
      <c r="HMV52" s="105"/>
      <c r="HNG52" s="97"/>
      <c r="HNM52" s="100"/>
      <c r="HNQ52" s="97"/>
      <c r="HOD52" s="97"/>
      <c r="HPI52" s="108"/>
      <c r="HPJ52" s="109"/>
      <c r="HPK52" s="105"/>
      <c r="HPL52" s="110"/>
      <c r="HPM52" s="106"/>
      <c r="HPN52" s="110"/>
      <c r="HPO52" s="105"/>
      <c r="HPP52" s="105"/>
      <c r="HQA52" s="97"/>
      <c r="HQG52" s="100"/>
      <c r="HQK52" s="97"/>
      <c r="HQX52" s="97"/>
      <c r="HSC52" s="108"/>
      <c r="HSD52" s="109"/>
      <c r="HSE52" s="105"/>
      <c r="HSF52" s="110"/>
      <c r="HSG52" s="106"/>
      <c r="HSH52" s="110"/>
      <c r="HSI52" s="105"/>
      <c r="HSJ52" s="105"/>
      <c r="HSU52" s="97"/>
      <c r="HTA52" s="100"/>
      <c r="HTE52" s="97"/>
      <c r="HTR52" s="97"/>
      <c r="HUW52" s="108"/>
      <c r="HUX52" s="109"/>
      <c r="HUY52" s="105"/>
      <c r="HUZ52" s="110"/>
      <c r="HVA52" s="106"/>
      <c r="HVB52" s="110"/>
      <c r="HVC52" s="105"/>
      <c r="HVD52" s="105"/>
      <c r="HVO52" s="97"/>
      <c r="HVU52" s="100"/>
      <c r="HVY52" s="97"/>
      <c r="HWL52" s="97"/>
      <c r="HXQ52" s="108"/>
      <c r="HXR52" s="109"/>
      <c r="HXS52" s="105"/>
      <c r="HXT52" s="110"/>
      <c r="HXU52" s="106"/>
      <c r="HXV52" s="110"/>
      <c r="HXW52" s="105"/>
      <c r="HXX52" s="105"/>
      <c r="HYI52" s="97"/>
      <c r="HYO52" s="100"/>
      <c r="HYS52" s="97"/>
      <c r="HZF52" s="97"/>
      <c r="IAK52" s="108"/>
      <c r="IAL52" s="109"/>
      <c r="IAM52" s="105"/>
      <c r="IAN52" s="110"/>
      <c r="IAO52" s="106"/>
      <c r="IAP52" s="110"/>
      <c r="IAQ52" s="105"/>
      <c r="IAR52" s="105"/>
      <c r="IBC52" s="97"/>
      <c r="IBI52" s="100"/>
      <c r="IBM52" s="97"/>
      <c r="IBZ52" s="97"/>
      <c r="IDE52" s="108"/>
      <c r="IDF52" s="109"/>
      <c r="IDG52" s="105"/>
      <c r="IDH52" s="110"/>
      <c r="IDI52" s="106"/>
      <c r="IDJ52" s="110"/>
      <c r="IDK52" s="105"/>
      <c r="IDL52" s="105"/>
      <c r="IDW52" s="97"/>
      <c r="IEC52" s="100"/>
      <c r="IEG52" s="97"/>
      <c r="IET52" s="97"/>
      <c r="IFY52" s="108"/>
      <c r="IFZ52" s="109"/>
      <c r="IGA52" s="105"/>
      <c r="IGB52" s="110"/>
      <c r="IGC52" s="106"/>
      <c r="IGD52" s="110"/>
      <c r="IGE52" s="105"/>
      <c r="IGF52" s="105"/>
      <c r="IGQ52" s="97"/>
      <c r="IGW52" s="100"/>
      <c r="IHA52" s="97"/>
      <c r="IHN52" s="97"/>
      <c r="IIS52" s="108"/>
      <c r="IIT52" s="109"/>
      <c r="IIU52" s="105"/>
      <c r="IIV52" s="110"/>
      <c r="IIW52" s="106"/>
      <c r="IIX52" s="110"/>
      <c r="IIY52" s="105"/>
      <c r="IIZ52" s="105"/>
      <c r="IJK52" s="97"/>
      <c r="IJQ52" s="100"/>
      <c r="IJU52" s="97"/>
      <c r="IKH52" s="97"/>
      <c r="ILM52" s="108"/>
      <c r="ILN52" s="109"/>
      <c r="ILO52" s="105"/>
      <c r="ILP52" s="110"/>
      <c r="ILQ52" s="106"/>
      <c r="ILR52" s="110"/>
      <c r="ILS52" s="105"/>
      <c r="ILT52" s="105"/>
      <c r="IME52" s="97"/>
      <c r="IMK52" s="100"/>
      <c r="IMO52" s="97"/>
      <c r="INB52" s="97"/>
      <c r="IOG52" s="108"/>
      <c r="IOH52" s="109"/>
      <c r="IOI52" s="105"/>
      <c r="IOJ52" s="110"/>
      <c r="IOK52" s="106"/>
      <c r="IOL52" s="110"/>
      <c r="IOM52" s="105"/>
      <c r="ION52" s="105"/>
      <c r="IOY52" s="97"/>
      <c r="IPE52" s="100"/>
      <c r="IPI52" s="97"/>
      <c r="IPV52" s="97"/>
      <c r="IRA52" s="108"/>
      <c r="IRB52" s="109"/>
      <c r="IRC52" s="105"/>
      <c r="IRD52" s="110"/>
      <c r="IRE52" s="106"/>
      <c r="IRF52" s="110"/>
      <c r="IRG52" s="105"/>
      <c r="IRH52" s="105"/>
      <c r="IRS52" s="97"/>
      <c r="IRY52" s="100"/>
      <c r="ISC52" s="97"/>
      <c r="ISP52" s="97"/>
      <c r="ITU52" s="108"/>
      <c r="ITV52" s="109"/>
      <c r="ITW52" s="105"/>
      <c r="ITX52" s="110"/>
      <c r="ITY52" s="106"/>
      <c r="ITZ52" s="110"/>
      <c r="IUA52" s="105"/>
      <c r="IUB52" s="105"/>
      <c r="IUM52" s="97"/>
      <c r="IUS52" s="100"/>
      <c r="IUW52" s="97"/>
      <c r="IVJ52" s="97"/>
      <c r="IWO52" s="108"/>
      <c r="IWP52" s="109"/>
      <c r="IWQ52" s="105"/>
      <c r="IWR52" s="110"/>
      <c r="IWS52" s="106"/>
      <c r="IWT52" s="110"/>
      <c r="IWU52" s="105"/>
      <c r="IWV52" s="105"/>
      <c r="IXG52" s="97"/>
      <c r="IXM52" s="100"/>
      <c r="IXQ52" s="97"/>
      <c r="IYD52" s="97"/>
      <c r="IZI52" s="108"/>
      <c r="IZJ52" s="109"/>
      <c r="IZK52" s="105"/>
      <c r="IZL52" s="110"/>
      <c r="IZM52" s="106"/>
      <c r="IZN52" s="110"/>
      <c r="IZO52" s="105"/>
      <c r="IZP52" s="105"/>
      <c r="JAA52" s="97"/>
      <c r="JAG52" s="100"/>
      <c r="JAK52" s="97"/>
      <c r="JAX52" s="97"/>
      <c r="JCC52" s="108"/>
      <c r="JCD52" s="109"/>
      <c r="JCE52" s="105"/>
      <c r="JCF52" s="110"/>
      <c r="JCG52" s="106"/>
      <c r="JCH52" s="110"/>
      <c r="JCI52" s="105"/>
      <c r="JCJ52" s="105"/>
      <c r="JCU52" s="97"/>
      <c r="JDA52" s="100"/>
      <c r="JDE52" s="97"/>
      <c r="JDR52" s="97"/>
      <c r="JEW52" s="108"/>
      <c r="JEX52" s="109"/>
      <c r="JEY52" s="105"/>
      <c r="JEZ52" s="110"/>
      <c r="JFA52" s="106"/>
      <c r="JFB52" s="110"/>
      <c r="JFC52" s="105"/>
      <c r="JFD52" s="105"/>
      <c r="JFO52" s="97"/>
      <c r="JFU52" s="100"/>
      <c r="JFY52" s="97"/>
      <c r="JGL52" s="97"/>
      <c r="JHQ52" s="108"/>
      <c r="JHR52" s="109"/>
      <c r="JHS52" s="105"/>
      <c r="JHT52" s="110"/>
      <c r="JHU52" s="106"/>
      <c r="JHV52" s="110"/>
      <c r="JHW52" s="105"/>
      <c r="JHX52" s="105"/>
      <c r="JII52" s="97"/>
      <c r="JIO52" s="100"/>
      <c r="JIS52" s="97"/>
      <c r="JJF52" s="97"/>
      <c r="JKK52" s="108"/>
      <c r="JKL52" s="109"/>
      <c r="JKM52" s="105"/>
      <c r="JKN52" s="110"/>
      <c r="JKO52" s="106"/>
      <c r="JKP52" s="110"/>
      <c r="JKQ52" s="105"/>
      <c r="JKR52" s="105"/>
      <c r="JLC52" s="97"/>
      <c r="JLI52" s="100"/>
      <c r="JLM52" s="97"/>
      <c r="JLZ52" s="97"/>
      <c r="JNE52" s="108"/>
      <c r="JNF52" s="109"/>
      <c r="JNG52" s="105"/>
      <c r="JNH52" s="110"/>
      <c r="JNI52" s="106"/>
      <c r="JNJ52" s="110"/>
      <c r="JNK52" s="105"/>
      <c r="JNL52" s="105"/>
      <c r="JNW52" s="97"/>
      <c r="JOC52" s="100"/>
      <c r="JOG52" s="97"/>
      <c r="JOT52" s="97"/>
      <c r="JPY52" s="108"/>
      <c r="JPZ52" s="109"/>
      <c r="JQA52" s="105"/>
      <c r="JQB52" s="110"/>
      <c r="JQC52" s="106"/>
      <c r="JQD52" s="110"/>
      <c r="JQE52" s="105"/>
      <c r="JQF52" s="105"/>
      <c r="JQQ52" s="97"/>
      <c r="JQW52" s="100"/>
      <c r="JRA52" s="97"/>
      <c r="JRN52" s="97"/>
      <c r="JSS52" s="108"/>
      <c r="JST52" s="109"/>
      <c r="JSU52" s="105"/>
      <c r="JSV52" s="110"/>
      <c r="JSW52" s="106"/>
      <c r="JSX52" s="110"/>
      <c r="JSY52" s="105"/>
      <c r="JSZ52" s="105"/>
      <c r="JTK52" s="97"/>
      <c r="JTQ52" s="100"/>
      <c r="JTU52" s="97"/>
      <c r="JUH52" s="97"/>
    </row>
    <row r="53" spans="1:1016 1027:2045 2058:3066 3097:4074 4105:5120 5131:6139 6145:7157 7170:7314" x14ac:dyDescent="0.2">
      <c r="A53" s="108"/>
      <c r="B53" s="109"/>
      <c r="C53" s="105"/>
      <c r="D53" s="110"/>
      <c r="E53" s="106"/>
      <c r="F53" s="110"/>
      <c r="G53" s="105"/>
      <c r="H53" s="105"/>
      <c r="S53" s="97"/>
      <c r="Y53" s="100"/>
      <c r="AC53" s="97"/>
      <c r="AP53" s="97"/>
      <c r="BU53" s="108"/>
      <c r="BV53" s="109"/>
      <c r="BW53" s="105"/>
      <c r="BX53" s="110"/>
      <c r="BY53" s="106"/>
      <c r="BZ53" s="110"/>
      <c r="CA53" s="105"/>
      <c r="CB53" s="105"/>
      <c r="CM53" s="97"/>
      <c r="CS53" s="100"/>
      <c r="CW53" s="97"/>
      <c r="DJ53" s="97"/>
      <c r="EO53" s="108"/>
      <c r="EP53" s="109"/>
      <c r="EQ53" s="105"/>
      <c r="ER53" s="110"/>
      <c r="ES53" s="106"/>
      <c r="ET53" s="110"/>
      <c r="EU53" s="105"/>
      <c r="EV53" s="105"/>
      <c r="FG53" s="97"/>
      <c r="FM53" s="100"/>
      <c r="FQ53" s="97"/>
      <c r="GD53" s="97"/>
      <c r="HI53" s="108"/>
      <c r="HJ53" s="109"/>
      <c r="HK53" s="105"/>
      <c r="HL53" s="110"/>
      <c r="HM53" s="106"/>
      <c r="HN53" s="110"/>
      <c r="HO53" s="105"/>
      <c r="HP53" s="105"/>
      <c r="IA53" s="97"/>
      <c r="IG53" s="100"/>
      <c r="IK53" s="97"/>
      <c r="IX53" s="97"/>
      <c r="KC53" s="108"/>
      <c r="KD53" s="109"/>
      <c r="KE53" s="105"/>
      <c r="KF53" s="110"/>
      <c r="KG53" s="106"/>
      <c r="KH53" s="110"/>
      <c r="KI53" s="105"/>
      <c r="KJ53" s="105"/>
      <c r="KU53" s="97"/>
      <c r="LA53" s="100"/>
      <c r="LE53" s="97"/>
      <c r="LR53" s="97"/>
      <c r="MW53" s="108"/>
      <c r="MX53" s="109"/>
      <c r="MY53" s="105"/>
      <c r="MZ53" s="110"/>
      <c r="NA53" s="106"/>
      <c r="NB53" s="110"/>
      <c r="NC53" s="105"/>
      <c r="ND53" s="105"/>
      <c r="NO53" s="97"/>
      <c r="NU53" s="100"/>
      <c r="NY53" s="97"/>
      <c r="OL53" s="97"/>
      <c r="PQ53" s="108"/>
      <c r="PR53" s="109"/>
      <c r="PS53" s="105"/>
      <c r="PT53" s="110"/>
      <c r="PU53" s="106"/>
      <c r="PV53" s="110"/>
      <c r="PW53" s="105"/>
      <c r="PX53" s="105"/>
      <c r="QI53" s="97"/>
      <c r="QO53" s="100"/>
      <c r="QS53" s="97"/>
      <c r="RF53" s="97"/>
      <c r="SK53" s="108"/>
      <c r="SL53" s="109"/>
      <c r="SM53" s="105"/>
      <c r="SN53" s="110"/>
      <c r="SO53" s="106"/>
      <c r="SP53" s="110"/>
      <c r="SQ53" s="105"/>
      <c r="SR53" s="105"/>
      <c r="TC53" s="97"/>
      <c r="TI53" s="100"/>
      <c r="TM53" s="97"/>
      <c r="TZ53" s="97"/>
      <c r="VE53" s="108"/>
      <c r="VF53" s="109"/>
      <c r="VG53" s="105"/>
      <c r="VH53" s="110"/>
      <c r="VI53" s="106"/>
      <c r="VJ53" s="110"/>
      <c r="VK53" s="105"/>
      <c r="VL53" s="105"/>
      <c r="VW53" s="97"/>
      <c r="WC53" s="100"/>
      <c r="WG53" s="97"/>
      <c r="WT53" s="97"/>
      <c r="XY53" s="108"/>
      <c r="XZ53" s="109"/>
      <c r="YA53" s="105"/>
      <c r="YB53" s="110"/>
      <c r="YC53" s="106"/>
      <c r="YD53" s="110"/>
      <c r="YE53" s="105"/>
      <c r="YF53" s="105"/>
      <c r="YQ53" s="97"/>
      <c r="YW53" s="100"/>
      <c r="ZA53" s="97"/>
      <c r="ZN53" s="97"/>
      <c r="AAS53" s="108"/>
      <c r="AAT53" s="109"/>
      <c r="AAU53" s="105"/>
      <c r="AAV53" s="110"/>
      <c r="AAW53" s="106"/>
      <c r="AAX53" s="110"/>
      <c r="AAY53" s="105"/>
      <c r="AAZ53" s="105"/>
      <c r="ABK53" s="97"/>
      <c r="ABQ53" s="100"/>
      <c r="ABU53" s="97"/>
      <c r="ACH53" s="97"/>
      <c r="ADM53" s="108"/>
      <c r="ADN53" s="109"/>
      <c r="ADO53" s="105"/>
      <c r="ADP53" s="110"/>
      <c r="ADQ53" s="106"/>
      <c r="ADR53" s="110"/>
      <c r="ADS53" s="105"/>
      <c r="ADT53" s="105"/>
      <c r="AEE53" s="97"/>
      <c r="AEK53" s="100"/>
      <c r="AEO53" s="97"/>
      <c r="AFB53" s="97"/>
      <c r="AGG53" s="108"/>
      <c r="AGH53" s="109"/>
      <c r="AGI53" s="105"/>
      <c r="AGJ53" s="110"/>
      <c r="AGK53" s="106"/>
      <c r="AGL53" s="110"/>
      <c r="AGM53" s="105"/>
      <c r="AGN53" s="105"/>
      <c r="AGY53" s="97"/>
      <c r="AHE53" s="100"/>
      <c r="AHI53" s="97"/>
      <c r="AHV53" s="97"/>
      <c r="AJA53" s="108"/>
      <c r="AJB53" s="109"/>
      <c r="AJC53" s="105"/>
      <c r="AJD53" s="110"/>
      <c r="AJE53" s="106"/>
      <c r="AJF53" s="110"/>
      <c r="AJG53" s="105"/>
      <c r="AJH53" s="105"/>
      <c r="AJS53" s="97"/>
      <c r="AJY53" s="100"/>
      <c r="AKC53" s="97"/>
      <c r="AKP53" s="97"/>
      <c r="ALU53" s="108"/>
      <c r="ALV53" s="109"/>
      <c r="ALW53" s="105"/>
      <c r="ALX53" s="110"/>
      <c r="ALY53" s="106"/>
      <c r="ALZ53" s="110"/>
      <c r="AMA53" s="105"/>
      <c r="AMB53" s="105"/>
      <c r="AMM53" s="97"/>
      <c r="AMS53" s="100"/>
      <c r="AMW53" s="97"/>
      <c r="ANJ53" s="97"/>
      <c r="AOO53" s="108"/>
      <c r="AOP53" s="109"/>
      <c r="AOQ53" s="105"/>
      <c r="AOR53" s="110"/>
      <c r="AOS53" s="106"/>
      <c r="AOT53" s="110"/>
      <c r="AOU53" s="105"/>
      <c r="AOV53" s="105"/>
      <c r="APG53" s="97"/>
      <c r="APM53" s="100"/>
      <c r="APQ53" s="97"/>
      <c r="AQD53" s="97"/>
      <c r="ARI53" s="108"/>
      <c r="ARJ53" s="109"/>
      <c r="ARK53" s="105"/>
      <c r="ARL53" s="110"/>
      <c r="ARM53" s="106"/>
      <c r="ARN53" s="110"/>
      <c r="ARO53" s="105"/>
      <c r="ARP53" s="105"/>
      <c r="ASA53" s="97"/>
      <c r="ASG53" s="100"/>
      <c r="ASK53" s="97"/>
      <c r="ASX53" s="97"/>
      <c r="AUC53" s="108"/>
      <c r="AUD53" s="109"/>
      <c r="AUE53" s="105"/>
      <c r="AUF53" s="110"/>
      <c r="AUG53" s="106"/>
      <c r="AUH53" s="110"/>
      <c r="AUI53" s="105"/>
      <c r="AUJ53" s="105"/>
      <c r="AUU53" s="97"/>
      <c r="AVA53" s="100"/>
      <c r="AVE53" s="97"/>
      <c r="AVR53" s="97"/>
      <c r="AWW53" s="108"/>
      <c r="AWX53" s="109"/>
      <c r="AWY53" s="105"/>
      <c r="AWZ53" s="110"/>
      <c r="AXA53" s="106"/>
      <c r="AXB53" s="110"/>
      <c r="AXC53" s="105"/>
      <c r="AXD53" s="105"/>
      <c r="AXO53" s="97"/>
      <c r="AXU53" s="100"/>
      <c r="AXY53" s="97"/>
      <c r="AYL53" s="97"/>
      <c r="AZQ53" s="108"/>
      <c r="AZR53" s="109"/>
      <c r="AZS53" s="105"/>
      <c r="AZT53" s="110"/>
      <c r="AZU53" s="106"/>
      <c r="AZV53" s="110"/>
      <c r="AZW53" s="105"/>
      <c r="AZX53" s="105"/>
      <c r="BAI53" s="97"/>
      <c r="BAO53" s="100"/>
      <c r="BAS53" s="97"/>
      <c r="BBF53" s="97"/>
      <c r="BCK53" s="108"/>
      <c r="BCL53" s="109"/>
      <c r="BCM53" s="105"/>
      <c r="BCN53" s="110"/>
      <c r="BCO53" s="106"/>
      <c r="BCP53" s="110"/>
      <c r="BCQ53" s="105"/>
      <c r="BCR53" s="105"/>
      <c r="BDC53" s="97"/>
      <c r="BDI53" s="100"/>
      <c r="BDM53" s="97"/>
      <c r="BDZ53" s="97"/>
      <c r="BFE53" s="108"/>
      <c r="BFF53" s="109"/>
      <c r="BFG53" s="105"/>
      <c r="BFH53" s="110"/>
      <c r="BFI53" s="106"/>
      <c r="BFJ53" s="110"/>
      <c r="BFK53" s="105"/>
      <c r="BFL53" s="105"/>
      <c r="BFW53" s="97"/>
      <c r="BGC53" s="100"/>
      <c r="BGG53" s="97"/>
      <c r="BGT53" s="97"/>
      <c r="BHY53" s="108"/>
      <c r="BHZ53" s="109"/>
      <c r="BIA53" s="105"/>
      <c r="BIB53" s="110"/>
      <c r="BIC53" s="106"/>
      <c r="BID53" s="110"/>
      <c r="BIE53" s="105"/>
      <c r="BIF53" s="105"/>
      <c r="BIQ53" s="97"/>
      <c r="BIW53" s="100"/>
      <c r="BJA53" s="97"/>
      <c r="BJN53" s="97"/>
      <c r="BKS53" s="108"/>
      <c r="BKT53" s="109"/>
      <c r="BKU53" s="105"/>
      <c r="BKV53" s="110"/>
      <c r="BKW53" s="106"/>
      <c r="BKX53" s="110"/>
      <c r="BKY53" s="105"/>
      <c r="BKZ53" s="105"/>
      <c r="BLK53" s="97"/>
      <c r="BLQ53" s="100"/>
      <c r="BLU53" s="97"/>
      <c r="BMH53" s="97"/>
      <c r="BNM53" s="108"/>
      <c r="BNN53" s="109"/>
      <c r="BNO53" s="105"/>
      <c r="BNP53" s="110"/>
      <c r="BNQ53" s="106"/>
      <c r="BNR53" s="110"/>
      <c r="BNS53" s="105"/>
      <c r="BNT53" s="105"/>
      <c r="BOE53" s="97"/>
      <c r="BOK53" s="100"/>
      <c r="BOO53" s="97"/>
      <c r="BPB53" s="97"/>
      <c r="BQG53" s="108"/>
      <c r="BQH53" s="109"/>
      <c r="BQI53" s="105"/>
      <c r="BQJ53" s="110"/>
      <c r="BQK53" s="106"/>
      <c r="BQL53" s="110"/>
      <c r="BQM53" s="105"/>
      <c r="BQN53" s="105"/>
      <c r="BQY53" s="97"/>
      <c r="BRE53" s="100"/>
      <c r="BRI53" s="97"/>
      <c r="BRV53" s="97"/>
      <c r="BTA53" s="108"/>
      <c r="BTB53" s="109"/>
      <c r="BTC53" s="105"/>
      <c r="BTD53" s="110"/>
      <c r="BTE53" s="106"/>
      <c r="BTF53" s="110"/>
      <c r="BTG53" s="105"/>
      <c r="BTH53" s="105"/>
      <c r="BTS53" s="97"/>
      <c r="BTY53" s="100"/>
      <c r="BUC53" s="97"/>
      <c r="BUP53" s="97"/>
      <c r="BVU53" s="108"/>
      <c r="BVV53" s="109"/>
      <c r="BVW53" s="105"/>
      <c r="BVX53" s="110"/>
      <c r="BVY53" s="106"/>
      <c r="BVZ53" s="110"/>
      <c r="BWA53" s="105"/>
      <c r="BWB53" s="105"/>
      <c r="BWM53" s="97"/>
      <c r="BWS53" s="100"/>
      <c r="BWW53" s="97"/>
      <c r="BXJ53" s="97"/>
      <c r="BYO53" s="108"/>
      <c r="BYP53" s="109"/>
      <c r="BYQ53" s="105"/>
      <c r="BYR53" s="110"/>
      <c r="BYS53" s="106"/>
      <c r="BYT53" s="110"/>
      <c r="BYU53" s="105"/>
      <c r="BYV53" s="105"/>
      <c r="BZG53" s="97"/>
      <c r="BZM53" s="100"/>
      <c r="BZQ53" s="97"/>
      <c r="CAD53" s="97"/>
      <c r="CBI53" s="108"/>
      <c r="CBJ53" s="109"/>
      <c r="CBK53" s="105"/>
      <c r="CBL53" s="110"/>
      <c r="CBM53" s="106"/>
      <c r="CBN53" s="110"/>
      <c r="CBO53" s="105"/>
      <c r="CBP53" s="105"/>
      <c r="CCA53" s="97"/>
      <c r="CCG53" s="100"/>
      <c r="CCK53" s="97"/>
      <c r="CCX53" s="97"/>
      <c r="CEC53" s="108"/>
      <c r="CED53" s="109"/>
      <c r="CEE53" s="105"/>
      <c r="CEF53" s="110"/>
      <c r="CEG53" s="106"/>
      <c r="CEH53" s="110"/>
      <c r="CEI53" s="105"/>
      <c r="CEJ53" s="105"/>
      <c r="CEU53" s="97"/>
      <c r="CFA53" s="100"/>
      <c r="CFE53" s="97"/>
      <c r="CFR53" s="97"/>
      <c r="CGW53" s="108"/>
      <c r="CGX53" s="109"/>
      <c r="CGY53" s="105"/>
      <c r="CGZ53" s="110"/>
      <c r="CHA53" s="106"/>
      <c r="CHB53" s="110"/>
      <c r="CHC53" s="105"/>
      <c r="CHD53" s="105"/>
      <c r="CHO53" s="97"/>
      <c r="CHU53" s="100"/>
      <c r="CHY53" s="97"/>
      <c r="CIL53" s="97"/>
      <c r="CJQ53" s="108"/>
      <c r="CJR53" s="109"/>
      <c r="CJS53" s="105"/>
      <c r="CJT53" s="110"/>
      <c r="CJU53" s="106"/>
      <c r="CJV53" s="110"/>
      <c r="CJW53" s="105"/>
      <c r="CJX53" s="105"/>
      <c r="CKI53" s="97"/>
      <c r="CKO53" s="100"/>
      <c r="CKS53" s="97"/>
      <c r="CLF53" s="97"/>
      <c r="CMK53" s="108"/>
      <c r="CML53" s="109"/>
      <c r="CMM53" s="105"/>
      <c r="CMN53" s="110"/>
      <c r="CMO53" s="106"/>
      <c r="CMP53" s="110"/>
      <c r="CMQ53" s="105"/>
      <c r="CMR53" s="105"/>
      <c r="CNC53" s="97"/>
      <c r="CNI53" s="100"/>
      <c r="CNM53" s="97"/>
      <c r="CNZ53" s="97"/>
      <c r="CPE53" s="108"/>
      <c r="CPF53" s="109"/>
      <c r="CPG53" s="105"/>
      <c r="CPH53" s="110"/>
      <c r="CPI53" s="106"/>
      <c r="CPJ53" s="110"/>
      <c r="CPK53" s="105"/>
      <c r="CPL53" s="105"/>
      <c r="CPW53" s="97"/>
      <c r="CQC53" s="100"/>
      <c r="CQG53" s="97"/>
      <c r="CQT53" s="97"/>
      <c r="CRY53" s="108"/>
      <c r="CRZ53" s="109"/>
      <c r="CSA53" s="105"/>
      <c r="CSB53" s="110"/>
      <c r="CSC53" s="106"/>
      <c r="CSD53" s="110"/>
      <c r="CSE53" s="105"/>
      <c r="CSF53" s="105"/>
      <c r="CSQ53" s="97"/>
      <c r="CSW53" s="100"/>
      <c r="CTA53" s="97"/>
      <c r="CTN53" s="97"/>
      <c r="CUS53" s="108"/>
      <c r="CUT53" s="109"/>
      <c r="CUU53" s="105"/>
      <c r="CUV53" s="110"/>
      <c r="CUW53" s="106"/>
      <c r="CUX53" s="110"/>
      <c r="CUY53" s="105"/>
      <c r="CUZ53" s="105"/>
      <c r="CVK53" s="97"/>
      <c r="CVQ53" s="100"/>
      <c r="CVU53" s="97"/>
      <c r="CWH53" s="97"/>
      <c r="CXM53" s="108"/>
      <c r="CXN53" s="109"/>
      <c r="CXO53" s="105"/>
      <c r="CXP53" s="110"/>
      <c r="CXQ53" s="106"/>
      <c r="CXR53" s="110"/>
      <c r="CXS53" s="105"/>
      <c r="CXT53" s="105"/>
      <c r="CYE53" s="97"/>
      <c r="CYK53" s="100"/>
      <c r="CYO53" s="97"/>
      <c r="CZB53" s="97"/>
      <c r="DAG53" s="108"/>
      <c r="DAH53" s="109"/>
      <c r="DAI53" s="105"/>
      <c r="DAJ53" s="110"/>
      <c r="DAK53" s="106"/>
      <c r="DAL53" s="110"/>
      <c r="DAM53" s="105"/>
      <c r="DAN53" s="105"/>
      <c r="DAY53" s="97"/>
      <c r="DBE53" s="100"/>
      <c r="DBI53" s="97"/>
      <c r="DBV53" s="97"/>
      <c r="DDA53" s="108"/>
      <c r="DDB53" s="109"/>
      <c r="DDC53" s="105"/>
      <c r="DDD53" s="110"/>
      <c r="DDE53" s="106"/>
      <c r="DDF53" s="110"/>
      <c r="DDG53" s="105"/>
      <c r="DDH53" s="105"/>
      <c r="DDS53" s="97"/>
      <c r="DDY53" s="100"/>
      <c r="DEC53" s="97"/>
      <c r="DEP53" s="97"/>
      <c r="DFU53" s="108"/>
      <c r="DFV53" s="109"/>
      <c r="DFW53" s="105"/>
      <c r="DFX53" s="110"/>
      <c r="DFY53" s="106"/>
      <c r="DFZ53" s="110"/>
      <c r="DGA53" s="105"/>
      <c r="DGB53" s="105"/>
      <c r="DGM53" s="97"/>
      <c r="DGS53" s="100"/>
      <c r="DGW53" s="97"/>
      <c r="DHJ53" s="97"/>
      <c r="DIO53" s="108"/>
      <c r="DIP53" s="109"/>
      <c r="DIQ53" s="105"/>
      <c r="DIR53" s="110"/>
      <c r="DIS53" s="106"/>
      <c r="DIT53" s="110"/>
      <c r="DIU53" s="105"/>
      <c r="DIV53" s="105"/>
      <c r="DJG53" s="97"/>
      <c r="DJM53" s="100"/>
      <c r="DJQ53" s="97"/>
      <c r="DKD53" s="97"/>
      <c r="DLI53" s="108"/>
      <c r="DLJ53" s="109"/>
      <c r="DLK53" s="105"/>
      <c r="DLL53" s="110"/>
      <c r="DLM53" s="106"/>
      <c r="DLN53" s="110"/>
      <c r="DLO53" s="105"/>
      <c r="DLP53" s="105"/>
      <c r="DMA53" s="97"/>
      <c r="DMG53" s="100"/>
      <c r="DMK53" s="97"/>
      <c r="DMX53" s="97"/>
      <c r="DOC53" s="108"/>
      <c r="DOD53" s="109"/>
      <c r="DOE53" s="105"/>
      <c r="DOF53" s="110"/>
      <c r="DOG53" s="106"/>
      <c r="DOH53" s="110"/>
      <c r="DOI53" s="105"/>
      <c r="DOJ53" s="105"/>
      <c r="DOU53" s="97"/>
      <c r="DPA53" s="100"/>
      <c r="DPE53" s="97"/>
      <c r="DPR53" s="97"/>
      <c r="DQW53" s="108"/>
      <c r="DQX53" s="109"/>
      <c r="DQY53" s="105"/>
      <c r="DQZ53" s="110"/>
      <c r="DRA53" s="106"/>
      <c r="DRB53" s="110"/>
      <c r="DRC53" s="105"/>
      <c r="DRD53" s="105"/>
      <c r="DRO53" s="97"/>
      <c r="DRU53" s="100"/>
      <c r="DRY53" s="97"/>
      <c r="DSL53" s="97"/>
      <c r="DTQ53" s="108"/>
      <c r="DTR53" s="109"/>
      <c r="DTS53" s="105"/>
      <c r="DTT53" s="110"/>
      <c r="DTU53" s="106"/>
      <c r="DTV53" s="110"/>
      <c r="DTW53" s="105"/>
      <c r="DTX53" s="105"/>
      <c r="DUI53" s="97"/>
      <c r="DUO53" s="100"/>
      <c r="DUS53" s="97"/>
      <c r="DVF53" s="97"/>
      <c r="DWK53" s="108"/>
      <c r="DWL53" s="109"/>
      <c r="DWM53" s="105"/>
      <c r="DWN53" s="110"/>
      <c r="DWO53" s="106"/>
      <c r="DWP53" s="110"/>
      <c r="DWQ53" s="105"/>
      <c r="DWR53" s="105"/>
      <c r="DXC53" s="97"/>
      <c r="DXI53" s="100"/>
      <c r="DXM53" s="97"/>
      <c r="DXZ53" s="97"/>
      <c r="DZE53" s="108"/>
      <c r="DZF53" s="109"/>
      <c r="DZG53" s="105"/>
      <c r="DZH53" s="110"/>
      <c r="DZI53" s="106"/>
      <c r="DZJ53" s="110"/>
      <c r="DZK53" s="105"/>
      <c r="DZL53" s="105"/>
      <c r="DZW53" s="97"/>
      <c r="EAC53" s="100"/>
      <c r="EAG53" s="97"/>
      <c r="EAT53" s="97"/>
      <c r="EBY53" s="108"/>
      <c r="EBZ53" s="109"/>
      <c r="ECA53" s="105"/>
      <c r="ECB53" s="110"/>
      <c r="ECC53" s="106"/>
      <c r="ECD53" s="110"/>
      <c r="ECE53" s="105"/>
      <c r="ECF53" s="105"/>
      <c r="ECQ53" s="97"/>
      <c r="ECW53" s="100"/>
      <c r="EDA53" s="97"/>
      <c r="EDN53" s="97"/>
      <c r="EES53" s="108"/>
      <c r="EET53" s="109"/>
      <c r="EEU53" s="105"/>
      <c r="EEV53" s="110"/>
      <c r="EEW53" s="106"/>
      <c r="EEX53" s="110"/>
      <c r="EEY53" s="105"/>
      <c r="EEZ53" s="105"/>
      <c r="EFK53" s="97"/>
      <c r="EFQ53" s="100"/>
      <c r="EFU53" s="97"/>
      <c r="EGH53" s="97"/>
      <c r="EHM53" s="108"/>
      <c r="EHN53" s="109"/>
      <c r="EHO53" s="105"/>
      <c r="EHP53" s="110"/>
      <c r="EHQ53" s="106"/>
      <c r="EHR53" s="110"/>
      <c r="EHS53" s="105"/>
      <c r="EHT53" s="105"/>
      <c r="EIE53" s="97"/>
      <c r="EIK53" s="100"/>
      <c r="EIO53" s="97"/>
      <c r="EJB53" s="97"/>
      <c r="EKG53" s="108"/>
      <c r="EKH53" s="109"/>
      <c r="EKI53" s="105"/>
      <c r="EKJ53" s="110"/>
      <c r="EKK53" s="106"/>
      <c r="EKL53" s="110"/>
      <c r="EKM53" s="105"/>
      <c r="EKN53" s="105"/>
      <c r="EKY53" s="97"/>
      <c r="ELE53" s="100"/>
      <c r="ELI53" s="97"/>
      <c r="ELV53" s="97"/>
      <c r="ENA53" s="108"/>
      <c r="ENB53" s="109"/>
      <c r="ENC53" s="105"/>
      <c r="END53" s="110"/>
      <c r="ENE53" s="106"/>
      <c r="ENF53" s="110"/>
      <c r="ENG53" s="105"/>
      <c r="ENH53" s="105"/>
      <c r="ENS53" s="97"/>
      <c r="ENY53" s="100"/>
      <c r="EOC53" s="97"/>
      <c r="EOP53" s="97"/>
      <c r="EPU53" s="108"/>
      <c r="EPV53" s="109"/>
      <c r="EPW53" s="105"/>
      <c r="EPX53" s="110"/>
      <c r="EPY53" s="106"/>
      <c r="EPZ53" s="110"/>
      <c r="EQA53" s="105"/>
      <c r="EQB53" s="105"/>
      <c r="EQM53" s="97"/>
      <c r="EQS53" s="100"/>
      <c r="EQW53" s="97"/>
      <c r="ERJ53" s="97"/>
      <c r="ESO53" s="108"/>
      <c r="ESP53" s="109"/>
      <c r="ESQ53" s="105"/>
      <c r="ESR53" s="110"/>
      <c r="ESS53" s="106"/>
      <c r="EST53" s="110"/>
      <c r="ESU53" s="105"/>
      <c r="ESV53" s="105"/>
      <c r="ETG53" s="97"/>
      <c r="ETM53" s="100"/>
      <c r="ETQ53" s="97"/>
      <c r="EUD53" s="97"/>
      <c r="EVI53" s="108"/>
      <c r="EVJ53" s="109"/>
      <c r="EVK53" s="105"/>
      <c r="EVL53" s="110"/>
      <c r="EVM53" s="106"/>
      <c r="EVN53" s="110"/>
      <c r="EVO53" s="105"/>
      <c r="EVP53" s="105"/>
      <c r="EWA53" s="97"/>
      <c r="EWG53" s="100"/>
      <c r="EWK53" s="97"/>
      <c r="EWX53" s="97"/>
      <c r="EYC53" s="108"/>
      <c r="EYD53" s="109"/>
      <c r="EYE53" s="105"/>
      <c r="EYF53" s="110"/>
      <c r="EYG53" s="106"/>
      <c r="EYH53" s="110"/>
      <c r="EYI53" s="105"/>
      <c r="EYJ53" s="105"/>
      <c r="EYU53" s="97"/>
      <c r="EZA53" s="100"/>
      <c r="EZE53" s="97"/>
      <c r="EZR53" s="97"/>
      <c r="FAW53" s="108"/>
      <c r="FAX53" s="109"/>
      <c r="FAY53" s="105"/>
      <c r="FAZ53" s="110"/>
      <c r="FBA53" s="106"/>
      <c r="FBB53" s="110"/>
      <c r="FBC53" s="105"/>
      <c r="FBD53" s="105"/>
      <c r="FBO53" s="97"/>
      <c r="FBU53" s="100"/>
      <c r="FBY53" s="97"/>
      <c r="FCL53" s="97"/>
      <c r="FDQ53" s="108"/>
      <c r="FDR53" s="109"/>
      <c r="FDS53" s="105"/>
      <c r="FDT53" s="110"/>
      <c r="FDU53" s="106"/>
      <c r="FDV53" s="110"/>
      <c r="FDW53" s="105"/>
      <c r="FDX53" s="105"/>
      <c r="FEI53" s="97"/>
      <c r="FEO53" s="100"/>
      <c r="FES53" s="97"/>
      <c r="FFF53" s="97"/>
      <c r="FGK53" s="108"/>
      <c r="FGL53" s="109"/>
      <c r="FGM53" s="105"/>
      <c r="FGN53" s="110"/>
      <c r="FGO53" s="106"/>
      <c r="FGP53" s="110"/>
      <c r="FGQ53" s="105"/>
      <c r="FGR53" s="105"/>
      <c r="FHC53" s="97"/>
      <c r="FHI53" s="100"/>
      <c r="FHM53" s="97"/>
      <c r="FHZ53" s="97"/>
      <c r="FJE53" s="108"/>
      <c r="FJF53" s="109"/>
      <c r="FJG53" s="105"/>
      <c r="FJH53" s="110"/>
      <c r="FJI53" s="106"/>
      <c r="FJJ53" s="110"/>
      <c r="FJK53" s="105"/>
      <c r="FJL53" s="105"/>
      <c r="FJW53" s="97"/>
      <c r="FKC53" s="100"/>
      <c r="FKG53" s="97"/>
      <c r="FKT53" s="97"/>
      <c r="FLY53" s="108"/>
      <c r="FLZ53" s="109"/>
      <c r="FMA53" s="105"/>
      <c r="FMB53" s="110"/>
      <c r="FMC53" s="106"/>
      <c r="FMD53" s="110"/>
      <c r="FME53" s="105"/>
      <c r="FMF53" s="105"/>
      <c r="FMQ53" s="97"/>
      <c r="FMW53" s="100"/>
      <c r="FNA53" s="97"/>
      <c r="FNN53" s="97"/>
      <c r="FOS53" s="108"/>
      <c r="FOT53" s="109"/>
      <c r="FOU53" s="105"/>
      <c r="FOV53" s="110"/>
      <c r="FOW53" s="106"/>
      <c r="FOX53" s="110"/>
      <c r="FOY53" s="105"/>
      <c r="FOZ53" s="105"/>
      <c r="FPK53" s="97"/>
      <c r="FPQ53" s="100"/>
      <c r="FPU53" s="97"/>
      <c r="FQH53" s="97"/>
      <c r="FRM53" s="108"/>
      <c r="FRN53" s="109"/>
      <c r="FRO53" s="105"/>
      <c r="FRP53" s="110"/>
      <c r="FRQ53" s="106"/>
      <c r="FRR53" s="110"/>
      <c r="FRS53" s="105"/>
      <c r="FRT53" s="105"/>
      <c r="FSE53" s="97"/>
      <c r="FSK53" s="100"/>
      <c r="FSO53" s="97"/>
      <c r="FTB53" s="97"/>
      <c r="FUG53" s="108"/>
      <c r="FUH53" s="109"/>
      <c r="FUI53" s="105"/>
      <c r="FUJ53" s="110"/>
      <c r="FUK53" s="106"/>
      <c r="FUL53" s="110"/>
      <c r="FUM53" s="105"/>
      <c r="FUN53" s="105"/>
      <c r="FUY53" s="97"/>
      <c r="FVE53" s="100"/>
      <c r="FVI53" s="97"/>
      <c r="FVV53" s="97"/>
      <c r="FXA53" s="108"/>
      <c r="FXB53" s="109"/>
      <c r="FXC53" s="105"/>
      <c r="FXD53" s="110"/>
      <c r="FXE53" s="106"/>
      <c r="FXF53" s="110"/>
      <c r="FXG53" s="105"/>
      <c r="FXH53" s="105"/>
      <c r="FXS53" s="97"/>
      <c r="FXY53" s="100"/>
      <c r="FYC53" s="97"/>
      <c r="FYP53" s="97"/>
      <c r="FZU53" s="108"/>
      <c r="FZV53" s="109"/>
      <c r="FZW53" s="105"/>
      <c r="FZX53" s="110"/>
      <c r="FZY53" s="106"/>
      <c r="FZZ53" s="110"/>
      <c r="GAA53" s="105"/>
      <c r="GAB53" s="105"/>
      <c r="GAM53" s="97"/>
      <c r="GAS53" s="100"/>
      <c r="GAW53" s="97"/>
      <c r="GBJ53" s="97"/>
      <c r="GCO53" s="108"/>
      <c r="GCP53" s="109"/>
      <c r="GCQ53" s="105"/>
      <c r="GCR53" s="110"/>
      <c r="GCS53" s="106"/>
      <c r="GCT53" s="110"/>
      <c r="GCU53" s="105"/>
      <c r="GCV53" s="105"/>
      <c r="GDG53" s="97"/>
      <c r="GDM53" s="100"/>
      <c r="GDQ53" s="97"/>
      <c r="GED53" s="97"/>
      <c r="GFI53" s="108"/>
      <c r="GFJ53" s="109"/>
      <c r="GFK53" s="105"/>
      <c r="GFL53" s="110"/>
      <c r="GFM53" s="106"/>
      <c r="GFN53" s="110"/>
      <c r="GFO53" s="105"/>
      <c r="GFP53" s="105"/>
      <c r="GGA53" s="97"/>
      <c r="GGG53" s="100"/>
      <c r="GGK53" s="97"/>
      <c r="GGX53" s="97"/>
      <c r="GIC53" s="108"/>
      <c r="GID53" s="109"/>
      <c r="GIE53" s="105"/>
      <c r="GIF53" s="110"/>
      <c r="GIG53" s="106"/>
      <c r="GIH53" s="110"/>
      <c r="GII53" s="105"/>
      <c r="GIJ53" s="105"/>
      <c r="GIU53" s="97"/>
      <c r="GJA53" s="100"/>
      <c r="GJE53" s="97"/>
      <c r="GJR53" s="97"/>
      <c r="GKW53" s="108"/>
      <c r="GKX53" s="109"/>
      <c r="GKY53" s="105"/>
      <c r="GKZ53" s="110"/>
      <c r="GLA53" s="106"/>
      <c r="GLB53" s="110"/>
      <c r="GLC53" s="105"/>
      <c r="GLD53" s="105"/>
      <c r="GLO53" s="97"/>
      <c r="GLU53" s="100"/>
      <c r="GLY53" s="97"/>
      <c r="GML53" s="97"/>
      <c r="GNQ53" s="108"/>
      <c r="GNR53" s="109"/>
      <c r="GNS53" s="105"/>
      <c r="GNT53" s="110"/>
      <c r="GNU53" s="106"/>
      <c r="GNV53" s="110"/>
      <c r="GNW53" s="105"/>
      <c r="GNX53" s="105"/>
      <c r="GOI53" s="97"/>
      <c r="GOO53" s="100"/>
      <c r="GOS53" s="97"/>
      <c r="GPF53" s="97"/>
      <c r="GQK53" s="108"/>
      <c r="GQL53" s="109"/>
      <c r="GQM53" s="105"/>
      <c r="GQN53" s="110"/>
      <c r="GQO53" s="106"/>
      <c r="GQP53" s="110"/>
      <c r="GQQ53" s="105"/>
      <c r="GQR53" s="105"/>
      <c r="GRC53" s="97"/>
      <c r="GRI53" s="100"/>
      <c r="GRM53" s="97"/>
      <c r="GRZ53" s="97"/>
      <c r="GTE53" s="108"/>
      <c r="GTF53" s="109"/>
      <c r="GTG53" s="105"/>
      <c r="GTH53" s="110"/>
      <c r="GTI53" s="106"/>
      <c r="GTJ53" s="110"/>
      <c r="GTK53" s="105"/>
      <c r="GTL53" s="105"/>
      <c r="GTW53" s="97"/>
      <c r="GUC53" s="100"/>
      <c r="GUG53" s="97"/>
      <c r="GUT53" s="97"/>
      <c r="GVY53" s="108"/>
      <c r="GVZ53" s="109"/>
      <c r="GWA53" s="105"/>
      <c r="GWB53" s="110"/>
      <c r="GWC53" s="106"/>
      <c r="GWD53" s="110"/>
      <c r="GWE53" s="105"/>
      <c r="GWF53" s="105"/>
      <c r="GWQ53" s="97"/>
      <c r="GWW53" s="100"/>
      <c r="GXA53" s="97"/>
      <c r="GXN53" s="97"/>
      <c r="GYS53" s="108"/>
      <c r="GYT53" s="109"/>
      <c r="GYU53" s="105"/>
      <c r="GYV53" s="110"/>
      <c r="GYW53" s="106"/>
      <c r="GYX53" s="110"/>
      <c r="GYY53" s="105"/>
      <c r="GYZ53" s="105"/>
      <c r="GZK53" s="97"/>
      <c r="GZQ53" s="100"/>
      <c r="GZU53" s="97"/>
      <c r="HAH53" s="97"/>
      <c r="HBM53" s="108"/>
      <c r="HBN53" s="109"/>
      <c r="HBO53" s="105"/>
      <c r="HBP53" s="110"/>
      <c r="HBQ53" s="106"/>
      <c r="HBR53" s="110"/>
      <c r="HBS53" s="105"/>
      <c r="HBT53" s="105"/>
      <c r="HCE53" s="97"/>
      <c r="HCK53" s="100"/>
      <c r="HCO53" s="97"/>
      <c r="HDB53" s="97"/>
      <c r="HEG53" s="108"/>
      <c r="HEH53" s="109"/>
      <c r="HEI53" s="105"/>
      <c r="HEJ53" s="110"/>
      <c r="HEK53" s="106"/>
      <c r="HEL53" s="110"/>
      <c r="HEM53" s="105"/>
      <c r="HEN53" s="105"/>
      <c r="HEY53" s="97"/>
      <c r="HFE53" s="100"/>
      <c r="HFI53" s="97"/>
      <c r="HFV53" s="97"/>
      <c r="HHA53" s="108"/>
      <c r="HHB53" s="109"/>
      <c r="HHC53" s="105"/>
      <c r="HHD53" s="110"/>
      <c r="HHE53" s="106"/>
      <c r="HHF53" s="110"/>
      <c r="HHG53" s="105"/>
      <c r="HHH53" s="105"/>
      <c r="HHS53" s="97"/>
      <c r="HHY53" s="100"/>
      <c r="HIC53" s="97"/>
      <c r="HIP53" s="97"/>
      <c r="HJU53" s="108"/>
      <c r="HJV53" s="109"/>
      <c r="HJW53" s="105"/>
      <c r="HJX53" s="110"/>
      <c r="HJY53" s="106"/>
      <c r="HJZ53" s="110"/>
      <c r="HKA53" s="105"/>
      <c r="HKB53" s="105"/>
      <c r="HKM53" s="97"/>
      <c r="HKS53" s="100"/>
      <c r="HKW53" s="97"/>
      <c r="HLJ53" s="97"/>
      <c r="HMO53" s="108"/>
      <c r="HMP53" s="109"/>
      <c r="HMQ53" s="105"/>
      <c r="HMR53" s="110"/>
      <c r="HMS53" s="106"/>
      <c r="HMT53" s="110"/>
      <c r="HMU53" s="105"/>
      <c r="HMV53" s="105"/>
      <c r="HNG53" s="97"/>
      <c r="HNM53" s="100"/>
      <c r="HNQ53" s="97"/>
      <c r="HOD53" s="97"/>
      <c r="HPI53" s="108"/>
      <c r="HPJ53" s="109"/>
      <c r="HPK53" s="105"/>
      <c r="HPL53" s="110"/>
      <c r="HPM53" s="106"/>
      <c r="HPN53" s="110"/>
      <c r="HPO53" s="105"/>
      <c r="HPP53" s="105"/>
      <c r="HQA53" s="97"/>
      <c r="HQG53" s="100"/>
      <c r="HQK53" s="97"/>
      <c r="HQX53" s="97"/>
      <c r="HSC53" s="108"/>
      <c r="HSD53" s="109"/>
      <c r="HSE53" s="105"/>
      <c r="HSF53" s="110"/>
      <c r="HSG53" s="106"/>
      <c r="HSH53" s="110"/>
      <c r="HSI53" s="105"/>
      <c r="HSJ53" s="105"/>
      <c r="HSU53" s="97"/>
      <c r="HTA53" s="100"/>
      <c r="HTE53" s="97"/>
      <c r="HTR53" s="97"/>
      <c r="HUW53" s="108"/>
      <c r="HUX53" s="109"/>
      <c r="HUY53" s="105"/>
      <c r="HUZ53" s="110"/>
      <c r="HVA53" s="106"/>
      <c r="HVB53" s="110"/>
      <c r="HVC53" s="105"/>
      <c r="HVD53" s="105"/>
      <c r="HVO53" s="97"/>
      <c r="HVU53" s="100"/>
      <c r="HVY53" s="97"/>
      <c r="HWL53" s="97"/>
      <c r="HXQ53" s="108"/>
      <c r="HXR53" s="109"/>
      <c r="HXS53" s="105"/>
      <c r="HXT53" s="110"/>
      <c r="HXU53" s="106"/>
      <c r="HXV53" s="110"/>
      <c r="HXW53" s="105"/>
      <c r="HXX53" s="105"/>
      <c r="HYI53" s="97"/>
      <c r="HYO53" s="100"/>
      <c r="HYS53" s="97"/>
      <c r="HZF53" s="97"/>
      <c r="IAK53" s="108"/>
      <c r="IAL53" s="109"/>
      <c r="IAM53" s="105"/>
      <c r="IAN53" s="110"/>
      <c r="IAO53" s="106"/>
      <c r="IAP53" s="110"/>
      <c r="IAQ53" s="105"/>
      <c r="IAR53" s="105"/>
      <c r="IBC53" s="97"/>
      <c r="IBI53" s="100"/>
      <c r="IBM53" s="97"/>
      <c r="IBZ53" s="97"/>
      <c r="IDE53" s="108"/>
      <c r="IDF53" s="109"/>
      <c r="IDG53" s="105"/>
      <c r="IDH53" s="110"/>
      <c r="IDI53" s="106"/>
      <c r="IDJ53" s="110"/>
      <c r="IDK53" s="105"/>
      <c r="IDL53" s="105"/>
      <c r="IDW53" s="97"/>
      <c r="IEC53" s="100"/>
      <c r="IEG53" s="97"/>
      <c r="IET53" s="97"/>
      <c r="IFY53" s="108"/>
      <c r="IFZ53" s="109"/>
      <c r="IGA53" s="105"/>
      <c r="IGB53" s="110"/>
      <c r="IGC53" s="106"/>
      <c r="IGD53" s="110"/>
      <c r="IGE53" s="105"/>
      <c r="IGF53" s="105"/>
      <c r="IGQ53" s="97"/>
      <c r="IGW53" s="100"/>
      <c r="IHA53" s="97"/>
      <c r="IHN53" s="97"/>
      <c r="IIS53" s="108"/>
      <c r="IIT53" s="109"/>
      <c r="IIU53" s="105"/>
      <c r="IIV53" s="110"/>
      <c r="IIW53" s="106"/>
      <c r="IIX53" s="110"/>
      <c r="IIY53" s="105"/>
      <c r="IIZ53" s="105"/>
      <c r="IJK53" s="97"/>
      <c r="IJQ53" s="100"/>
      <c r="IJU53" s="97"/>
      <c r="IKH53" s="97"/>
      <c r="ILM53" s="108"/>
      <c r="ILN53" s="109"/>
      <c r="ILO53" s="105"/>
      <c r="ILP53" s="110"/>
      <c r="ILQ53" s="106"/>
      <c r="ILR53" s="110"/>
      <c r="ILS53" s="105"/>
      <c r="ILT53" s="105"/>
      <c r="IME53" s="97"/>
      <c r="IMK53" s="100"/>
      <c r="IMO53" s="97"/>
      <c r="INB53" s="97"/>
      <c r="IOG53" s="108"/>
      <c r="IOH53" s="109"/>
      <c r="IOI53" s="105"/>
      <c r="IOJ53" s="110"/>
      <c r="IOK53" s="106"/>
      <c r="IOL53" s="110"/>
      <c r="IOM53" s="105"/>
      <c r="ION53" s="105"/>
      <c r="IOY53" s="97"/>
      <c r="IPE53" s="100"/>
      <c r="IPI53" s="97"/>
      <c r="IPV53" s="97"/>
      <c r="IRA53" s="108"/>
      <c r="IRB53" s="109"/>
      <c r="IRC53" s="105"/>
      <c r="IRD53" s="110"/>
      <c r="IRE53" s="106"/>
      <c r="IRF53" s="110"/>
      <c r="IRG53" s="105"/>
      <c r="IRH53" s="105"/>
      <c r="IRS53" s="97"/>
      <c r="IRY53" s="100"/>
      <c r="ISC53" s="97"/>
      <c r="ISP53" s="97"/>
      <c r="ITU53" s="108"/>
      <c r="ITV53" s="109"/>
      <c r="ITW53" s="105"/>
      <c r="ITX53" s="110"/>
      <c r="ITY53" s="106"/>
      <c r="ITZ53" s="110"/>
      <c r="IUA53" s="105"/>
      <c r="IUB53" s="105"/>
      <c r="IUM53" s="97"/>
      <c r="IUS53" s="100"/>
      <c r="IUW53" s="97"/>
      <c r="IVJ53" s="97"/>
      <c r="IWO53" s="108"/>
      <c r="IWP53" s="109"/>
      <c r="IWQ53" s="105"/>
      <c r="IWR53" s="110"/>
      <c r="IWS53" s="106"/>
      <c r="IWT53" s="110"/>
      <c r="IWU53" s="105"/>
      <c r="IWV53" s="105"/>
      <c r="IXG53" s="97"/>
      <c r="IXM53" s="100"/>
      <c r="IXQ53" s="97"/>
      <c r="IYD53" s="97"/>
      <c r="IZI53" s="108"/>
      <c r="IZJ53" s="109"/>
      <c r="IZK53" s="105"/>
      <c r="IZL53" s="110"/>
      <c r="IZM53" s="106"/>
      <c r="IZN53" s="110"/>
      <c r="IZO53" s="105"/>
      <c r="IZP53" s="105"/>
      <c r="JAA53" s="97"/>
      <c r="JAG53" s="100"/>
      <c r="JAK53" s="97"/>
      <c r="JAX53" s="97"/>
      <c r="JCC53" s="108"/>
      <c r="JCD53" s="109"/>
      <c r="JCE53" s="105"/>
      <c r="JCF53" s="110"/>
      <c r="JCG53" s="106"/>
      <c r="JCH53" s="110"/>
      <c r="JCI53" s="105"/>
      <c r="JCJ53" s="105"/>
      <c r="JCU53" s="97"/>
      <c r="JDA53" s="100"/>
      <c r="JDE53" s="97"/>
      <c r="JDR53" s="97"/>
      <c r="JEW53" s="108"/>
      <c r="JEX53" s="109"/>
      <c r="JEY53" s="105"/>
      <c r="JEZ53" s="110"/>
      <c r="JFA53" s="106"/>
      <c r="JFB53" s="110"/>
      <c r="JFC53" s="105"/>
      <c r="JFD53" s="105"/>
      <c r="JFO53" s="97"/>
      <c r="JFU53" s="100"/>
      <c r="JFY53" s="97"/>
      <c r="JGL53" s="97"/>
      <c r="JHQ53" s="108"/>
      <c r="JHR53" s="109"/>
      <c r="JHS53" s="105"/>
      <c r="JHT53" s="110"/>
      <c r="JHU53" s="106"/>
      <c r="JHV53" s="110"/>
      <c r="JHW53" s="105"/>
      <c r="JHX53" s="105"/>
      <c r="JII53" s="97"/>
      <c r="JIO53" s="100"/>
      <c r="JIS53" s="97"/>
      <c r="JJF53" s="97"/>
      <c r="JKK53" s="108"/>
      <c r="JKL53" s="109"/>
      <c r="JKM53" s="105"/>
      <c r="JKN53" s="110"/>
      <c r="JKO53" s="106"/>
      <c r="JKP53" s="110"/>
      <c r="JKQ53" s="105"/>
      <c r="JKR53" s="105"/>
      <c r="JLC53" s="97"/>
      <c r="JLI53" s="100"/>
      <c r="JLM53" s="97"/>
      <c r="JLZ53" s="97"/>
      <c r="JNE53" s="108"/>
      <c r="JNF53" s="109"/>
      <c r="JNG53" s="105"/>
      <c r="JNH53" s="110"/>
      <c r="JNI53" s="106"/>
      <c r="JNJ53" s="110"/>
      <c r="JNK53" s="105"/>
      <c r="JNL53" s="105"/>
      <c r="JNW53" s="97"/>
      <c r="JOC53" s="100"/>
      <c r="JOG53" s="97"/>
      <c r="JOT53" s="97"/>
      <c r="JPY53" s="108"/>
      <c r="JPZ53" s="109"/>
      <c r="JQA53" s="105"/>
      <c r="JQB53" s="110"/>
      <c r="JQC53" s="106"/>
      <c r="JQD53" s="110"/>
      <c r="JQE53" s="105"/>
      <c r="JQF53" s="105"/>
      <c r="JQQ53" s="97"/>
      <c r="JQW53" s="100"/>
      <c r="JRA53" s="97"/>
      <c r="JRN53" s="97"/>
      <c r="JSS53" s="108"/>
      <c r="JST53" s="109"/>
      <c r="JSU53" s="105"/>
      <c r="JSV53" s="110"/>
      <c r="JSW53" s="106"/>
      <c r="JSX53" s="110"/>
      <c r="JSY53" s="105"/>
      <c r="JSZ53" s="105"/>
      <c r="JTK53" s="97"/>
      <c r="JTQ53" s="100"/>
      <c r="JTU53" s="97"/>
      <c r="JUH53" s="97"/>
    </row>
    <row r="54" spans="1:1016 1027:2045 2058:3066 3097:4074 4105:5120 5131:6139 6145:7157 7170:7314" x14ac:dyDescent="0.2">
      <c r="A54" s="108"/>
      <c r="B54" s="109"/>
      <c r="C54" s="105"/>
      <c r="D54" s="110"/>
      <c r="E54" s="106"/>
      <c r="F54" s="110"/>
      <c r="G54" s="105"/>
      <c r="H54" s="105"/>
      <c r="S54" s="97"/>
      <c r="Y54" s="100"/>
      <c r="AC54" s="97"/>
      <c r="AP54" s="97"/>
      <c r="BU54" s="108"/>
      <c r="BV54" s="109"/>
      <c r="BW54" s="105"/>
      <c r="BX54" s="110"/>
      <c r="BY54" s="106"/>
      <c r="BZ54" s="110"/>
      <c r="CA54" s="105"/>
      <c r="CB54" s="105"/>
      <c r="CM54" s="97"/>
      <c r="CS54" s="100"/>
      <c r="CW54" s="97"/>
      <c r="DJ54" s="97"/>
      <c r="EO54" s="108"/>
      <c r="EP54" s="109"/>
      <c r="EQ54" s="105"/>
      <c r="ER54" s="110"/>
      <c r="ES54" s="106"/>
      <c r="ET54" s="110"/>
      <c r="EU54" s="105"/>
      <c r="EV54" s="105"/>
      <c r="FG54" s="97"/>
      <c r="FM54" s="100"/>
      <c r="FQ54" s="97"/>
      <c r="GD54" s="97"/>
      <c r="HI54" s="108"/>
      <c r="HJ54" s="109"/>
      <c r="HK54" s="105"/>
      <c r="HL54" s="110"/>
      <c r="HM54" s="106"/>
      <c r="HN54" s="110"/>
      <c r="HO54" s="105"/>
      <c r="HP54" s="105"/>
      <c r="IA54" s="97"/>
      <c r="IG54" s="100"/>
      <c r="IK54" s="97"/>
      <c r="IX54" s="97"/>
      <c r="KC54" s="108"/>
      <c r="KD54" s="109"/>
      <c r="KE54" s="105"/>
      <c r="KF54" s="110"/>
      <c r="KG54" s="106"/>
      <c r="KH54" s="110"/>
      <c r="KI54" s="105"/>
      <c r="KJ54" s="105"/>
      <c r="KU54" s="97"/>
      <c r="LA54" s="100"/>
      <c r="LE54" s="97"/>
      <c r="LR54" s="97"/>
      <c r="MW54" s="108"/>
      <c r="MX54" s="109"/>
      <c r="MY54" s="105"/>
      <c r="MZ54" s="110"/>
      <c r="NA54" s="106"/>
      <c r="NB54" s="110"/>
      <c r="NC54" s="105"/>
      <c r="ND54" s="105"/>
      <c r="NO54" s="97"/>
      <c r="NU54" s="100"/>
      <c r="NY54" s="97"/>
      <c r="OL54" s="97"/>
      <c r="PQ54" s="108"/>
      <c r="PR54" s="109"/>
      <c r="PS54" s="105"/>
      <c r="PT54" s="110"/>
      <c r="PU54" s="106"/>
      <c r="PV54" s="110"/>
      <c r="PW54" s="105"/>
      <c r="PX54" s="105"/>
      <c r="QI54" s="97"/>
      <c r="QO54" s="100"/>
      <c r="QS54" s="97"/>
      <c r="RF54" s="97"/>
      <c r="SK54" s="108"/>
      <c r="SL54" s="109"/>
      <c r="SM54" s="105"/>
      <c r="SN54" s="110"/>
      <c r="SO54" s="106"/>
      <c r="SP54" s="110"/>
      <c r="SQ54" s="105"/>
      <c r="SR54" s="105"/>
      <c r="TC54" s="97"/>
      <c r="TI54" s="100"/>
      <c r="TM54" s="97"/>
      <c r="TZ54" s="97"/>
      <c r="VE54" s="108"/>
      <c r="VF54" s="109"/>
      <c r="VG54" s="105"/>
      <c r="VH54" s="110"/>
      <c r="VI54" s="106"/>
      <c r="VJ54" s="110"/>
      <c r="VK54" s="105"/>
      <c r="VL54" s="105"/>
      <c r="VW54" s="97"/>
      <c r="WC54" s="100"/>
      <c r="WG54" s="97"/>
      <c r="WT54" s="97"/>
      <c r="XY54" s="108"/>
      <c r="XZ54" s="109"/>
      <c r="YA54" s="105"/>
      <c r="YB54" s="110"/>
      <c r="YC54" s="106"/>
      <c r="YD54" s="110"/>
      <c r="YE54" s="105"/>
      <c r="YF54" s="105"/>
      <c r="YQ54" s="97"/>
      <c r="YW54" s="100"/>
      <c r="ZA54" s="97"/>
      <c r="ZN54" s="97"/>
      <c r="AAS54" s="108"/>
      <c r="AAT54" s="109"/>
      <c r="AAU54" s="105"/>
      <c r="AAV54" s="110"/>
      <c r="AAW54" s="106"/>
      <c r="AAX54" s="110"/>
      <c r="AAY54" s="105"/>
      <c r="AAZ54" s="105"/>
      <c r="ABK54" s="97"/>
      <c r="ABQ54" s="100"/>
      <c r="ABU54" s="97"/>
      <c r="ACH54" s="97"/>
      <c r="ADM54" s="108"/>
      <c r="ADN54" s="109"/>
      <c r="ADO54" s="105"/>
      <c r="ADP54" s="110"/>
      <c r="ADQ54" s="106"/>
      <c r="ADR54" s="110"/>
      <c r="ADS54" s="105"/>
      <c r="ADT54" s="105"/>
      <c r="AEE54" s="97"/>
      <c r="AEK54" s="100"/>
      <c r="AEO54" s="97"/>
      <c r="AFB54" s="97"/>
      <c r="AGG54" s="108"/>
      <c r="AGH54" s="109"/>
      <c r="AGI54" s="105"/>
      <c r="AGJ54" s="110"/>
      <c r="AGK54" s="106"/>
      <c r="AGL54" s="110"/>
      <c r="AGM54" s="105"/>
      <c r="AGN54" s="105"/>
      <c r="AGY54" s="97"/>
      <c r="AHE54" s="100"/>
      <c r="AHI54" s="97"/>
      <c r="AHV54" s="97"/>
      <c r="AJA54" s="108"/>
      <c r="AJB54" s="109"/>
      <c r="AJC54" s="105"/>
      <c r="AJD54" s="110"/>
      <c r="AJE54" s="106"/>
      <c r="AJF54" s="110"/>
      <c r="AJG54" s="105"/>
      <c r="AJH54" s="105"/>
      <c r="AJS54" s="97"/>
      <c r="AJY54" s="100"/>
      <c r="AKC54" s="97"/>
      <c r="AKP54" s="97"/>
      <c r="ALU54" s="108"/>
      <c r="ALV54" s="109"/>
      <c r="ALW54" s="105"/>
      <c r="ALX54" s="110"/>
      <c r="ALY54" s="106"/>
      <c r="ALZ54" s="110"/>
      <c r="AMA54" s="105"/>
      <c r="AMB54" s="105"/>
      <c r="AMM54" s="97"/>
      <c r="AMS54" s="100"/>
      <c r="AMW54" s="97"/>
      <c r="ANJ54" s="97"/>
      <c r="AOO54" s="108"/>
      <c r="AOP54" s="109"/>
      <c r="AOQ54" s="105"/>
      <c r="AOR54" s="110"/>
      <c r="AOS54" s="106"/>
      <c r="AOT54" s="110"/>
      <c r="AOU54" s="105"/>
      <c r="AOV54" s="105"/>
      <c r="APG54" s="97"/>
      <c r="APM54" s="100"/>
      <c r="APQ54" s="97"/>
      <c r="AQD54" s="97"/>
      <c r="ARI54" s="108"/>
      <c r="ARJ54" s="109"/>
      <c r="ARK54" s="105"/>
      <c r="ARL54" s="110"/>
      <c r="ARM54" s="106"/>
      <c r="ARN54" s="110"/>
      <c r="ARO54" s="105"/>
      <c r="ARP54" s="105"/>
      <c r="ASA54" s="97"/>
      <c r="ASG54" s="100"/>
      <c r="ASK54" s="97"/>
      <c r="ASX54" s="97"/>
      <c r="AUC54" s="108"/>
      <c r="AUD54" s="109"/>
      <c r="AUE54" s="105"/>
      <c r="AUF54" s="110"/>
      <c r="AUG54" s="106"/>
      <c r="AUH54" s="110"/>
      <c r="AUI54" s="105"/>
      <c r="AUJ54" s="105"/>
      <c r="AUU54" s="97"/>
      <c r="AVA54" s="100"/>
      <c r="AVE54" s="97"/>
      <c r="AVR54" s="97"/>
      <c r="AWW54" s="108"/>
      <c r="AWX54" s="109"/>
      <c r="AWY54" s="105"/>
      <c r="AWZ54" s="110"/>
      <c r="AXA54" s="106"/>
      <c r="AXB54" s="110"/>
      <c r="AXC54" s="105"/>
      <c r="AXD54" s="105"/>
      <c r="AXO54" s="97"/>
      <c r="AXU54" s="100"/>
      <c r="AXY54" s="97"/>
      <c r="AYL54" s="97"/>
      <c r="AZQ54" s="108"/>
      <c r="AZR54" s="109"/>
      <c r="AZS54" s="105"/>
      <c r="AZT54" s="110"/>
      <c r="AZU54" s="106"/>
      <c r="AZV54" s="110"/>
      <c r="AZW54" s="105"/>
      <c r="AZX54" s="105"/>
      <c r="BAI54" s="97"/>
      <c r="BAO54" s="100"/>
      <c r="BAS54" s="97"/>
      <c r="BBF54" s="97"/>
      <c r="BCK54" s="108"/>
      <c r="BCL54" s="109"/>
      <c r="BCM54" s="105"/>
      <c r="BCN54" s="110"/>
      <c r="BCO54" s="106"/>
      <c r="BCP54" s="110"/>
      <c r="BCQ54" s="105"/>
      <c r="BCR54" s="105"/>
      <c r="BDC54" s="97"/>
      <c r="BDI54" s="100"/>
      <c r="BDM54" s="97"/>
      <c r="BDZ54" s="97"/>
      <c r="BFE54" s="108"/>
      <c r="BFF54" s="109"/>
      <c r="BFG54" s="105"/>
      <c r="BFH54" s="110"/>
      <c r="BFI54" s="106"/>
      <c r="BFJ54" s="110"/>
      <c r="BFK54" s="105"/>
      <c r="BFL54" s="105"/>
      <c r="BFW54" s="97"/>
      <c r="BGC54" s="100"/>
      <c r="BGG54" s="97"/>
      <c r="BGT54" s="97"/>
      <c r="BHY54" s="108"/>
      <c r="BHZ54" s="109"/>
      <c r="BIA54" s="105"/>
      <c r="BIB54" s="110"/>
      <c r="BIC54" s="106"/>
      <c r="BID54" s="110"/>
      <c r="BIE54" s="105"/>
      <c r="BIF54" s="105"/>
      <c r="BIQ54" s="97"/>
      <c r="BIW54" s="100"/>
      <c r="BJA54" s="97"/>
      <c r="BJN54" s="97"/>
      <c r="BKS54" s="108"/>
      <c r="BKT54" s="109"/>
      <c r="BKU54" s="105"/>
      <c r="BKV54" s="110"/>
      <c r="BKW54" s="106"/>
      <c r="BKX54" s="110"/>
      <c r="BKY54" s="105"/>
      <c r="BKZ54" s="105"/>
      <c r="BLK54" s="97"/>
      <c r="BLQ54" s="100"/>
      <c r="BLU54" s="97"/>
      <c r="BMH54" s="97"/>
      <c r="BNM54" s="108"/>
      <c r="BNN54" s="109"/>
      <c r="BNO54" s="105"/>
      <c r="BNP54" s="110"/>
      <c r="BNQ54" s="106"/>
      <c r="BNR54" s="110"/>
      <c r="BNS54" s="105"/>
      <c r="BNT54" s="105"/>
      <c r="BOE54" s="97"/>
      <c r="BOK54" s="100"/>
      <c r="BOO54" s="97"/>
      <c r="BPB54" s="97"/>
      <c r="BQG54" s="108"/>
      <c r="BQH54" s="109"/>
      <c r="BQI54" s="105"/>
      <c r="BQJ54" s="110"/>
      <c r="BQK54" s="106"/>
      <c r="BQL54" s="110"/>
      <c r="BQM54" s="105"/>
      <c r="BQN54" s="105"/>
      <c r="BQY54" s="97"/>
      <c r="BRE54" s="100"/>
      <c r="BRI54" s="97"/>
      <c r="BRV54" s="97"/>
      <c r="BTA54" s="108"/>
      <c r="BTB54" s="109"/>
      <c r="BTC54" s="105"/>
      <c r="BTD54" s="110"/>
      <c r="BTE54" s="106"/>
      <c r="BTF54" s="110"/>
      <c r="BTG54" s="105"/>
      <c r="BTH54" s="105"/>
      <c r="BTS54" s="97"/>
      <c r="BTY54" s="100"/>
      <c r="BUC54" s="97"/>
      <c r="BUP54" s="97"/>
      <c r="BVU54" s="108"/>
      <c r="BVV54" s="109"/>
      <c r="BVW54" s="105"/>
      <c r="BVX54" s="110"/>
      <c r="BVY54" s="106"/>
      <c r="BVZ54" s="110"/>
      <c r="BWA54" s="105"/>
      <c r="BWB54" s="105"/>
      <c r="BWM54" s="97"/>
      <c r="BWS54" s="100"/>
      <c r="BWW54" s="97"/>
      <c r="BXJ54" s="97"/>
      <c r="BYO54" s="108"/>
      <c r="BYP54" s="109"/>
      <c r="BYQ54" s="105"/>
      <c r="BYR54" s="110"/>
      <c r="BYS54" s="106"/>
      <c r="BYT54" s="110"/>
      <c r="BYU54" s="105"/>
      <c r="BYV54" s="105"/>
      <c r="BZG54" s="97"/>
      <c r="BZM54" s="100"/>
      <c r="BZQ54" s="97"/>
      <c r="CAD54" s="97"/>
      <c r="CBI54" s="108"/>
      <c r="CBJ54" s="109"/>
      <c r="CBK54" s="105"/>
      <c r="CBL54" s="110"/>
      <c r="CBM54" s="106"/>
      <c r="CBN54" s="110"/>
      <c r="CBO54" s="105"/>
      <c r="CBP54" s="105"/>
      <c r="CCA54" s="97"/>
      <c r="CCG54" s="100"/>
      <c r="CCK54" s="97"/>
      <c r="CCX54" s="97"/>
      <c r="CEC54" s="108"/>
      <c r="CED54" s="109"/>
      <c r="CEE54" s="105"/>
      <c r="CEF54" s="110"/>
      <c r="CEG54" s="106"/>
      <c r="CEH54" s="110"/>
      <c r="CEI54" s="105"/>
      <c r="CEJ54" s="105"/>
      <c r="CEU54" s="97"/>
      <c r="CFA54" s="100"/>
      <c r="CFE54" s="97"/>
      <c r="CFR54" s="97"/>
      <c r="CGW54" s="108"/>
      <c r="CGX54" s="109"/>
      <c r="CGY54" s="105"/>
      <c r="CGZ54" s="110"/>
      <c r="CHA54" s="106"/>
      <c r="CHB54" s="110"/>
      <c r="CHC54" s="105"/>
      <c r="CHD54" s="105"/>
      <c r="CHO54" s="97"/>
      <c r="CHU54" s="100"/>
      <c r="CHY54" s="97"/>
      <c r="CIL54" s="97"/>
      <c r="CJQ54" s="108"/>
      <c r="CJR54" s="109"/>
      <c r="CJS54" s="105"/>
      <c r="CJT54" s="110"/>
      <c r="CJU54" s="106"/>
      <c r="CJV54" s="110"/>
      <c r="CJW54" s="105"/>
      <c r="CJX54" s="105"/>
      <c r="CKI54" s="97"/>
      <c r="CKO54" s="100"/>
      <c r="CKS54" s="97"/>
      <c r="CLF54" s="97"/>
      <c r="CMK54" s="108"/>
      <c r="CML54" s="109"/>
      <c r="CMM54" s="105"/>
      <c r="CMN54" s="110"/>
      <c r="CMO54" s="106"/>
      <c r="CMP54" s="110"/>
      <c r="CMQ54" s="105"/>
      <c r="CMR54" s="105"/>
      <c r="CNC54" s="97"/>
      <c r="CNI54" s="100"/>
      <c r="CNM54" s="97"/>
      <c r="CNZ54" s="97"/>
      <c r="CPE54" s="108"/>
      <c r="CPF54" s="109"/>
      <c r="CPG54" s="105"/>
      <c r="CPH54" s="110"/>
      <c r="CPI54" s="106"/>
      <c r="CPJ54" s="110"/>
      <c r="CPK54" s="105"/>
      <c r="CPL54" s="105"/>
      <c r="CPW54" s="97"/>
      <c r="CQC54" s="100"/>
      <c r="CQG54" s="97"/>
      <c r="CQT54" s="97"/>
      <c r="CRY54" s="108"/>
      <c r="CRZ54" s="109"/>
      <c r="CSA54" s="105"/>
      <c r="CSB54" s="110"/>
      <c r="CSC54" s="106"/>
      <c r="CSD54" s="110"/>
      <c r="CSE54" s="105"/>
      <c r="CSF54" s="105"/>
      <c r="CSQ54" s="97"/>
      <c r="CSW54" s="100"/>
      <c r="CTA54" s="97"/>
      <c r="CTN54" s="97"/>
      <c r="CUS54" s="108"/>
      <c r="CUT54" s="109"/>
      <c r="CUU54" s="105"/>
      <c r="CUV54" s="110"/>
      <c r="CUW54" s="106"/>
      <c r="CUX54" s="110"/>
      <c r="CUY54" s="105"/>
      <c r="CUZ54" s="105"/>
      <c r="CVK54" s="97"/>
      <c r="CVQ54" s="100"/>
      <c r="CVU54" s="97"/>
      <c r="CWH54" s="97"/>
      <c r="CXM54" s="108"/>
      <c r="CXN54" s="109"/>
      <c r="CXO54" s="105"/>
      <c r="CXP54" s="110"/>
      <c r="CXQ54" s="106"/>
      <c r="CXR54" s="110"/>
      <c r="CXS54" s="105"/>
      <c r="CXT54" s="105"/>
      <c r="CYE54" s="97"/>
      <c r="CYK54" s="100"/>
      <c r="CYO54" s="97"/>
      <c r="CZB54" s="97"/>
      <c r="DAG54" s="108"/>
      <c r="DAH54" s="109"/>
      <c r="DAI54" s="105"/>
      <c r="DAJ54" s="110"/>
      <c r="DAK54" s="106"/>
      <c r="DAL54" s="110"/>
      <c r="DAM54" s="105"/>
      <c r="DAN54" s="105"/>
      <c r="DAY54" s="97"/>
      <c r="DBE54" s="100"/>
      <c r="DBI54" s="97"/>
      <c r="DBV54" s="97"/>
      <c r="DDA54" s="108"/>
      <c r="DDB54" s="109"/>
      <c r="DDC54" s="105"/>
      <c r="DDD54" s="110"/>
      <c r="DDE54" s="106"/>
      <c r="DDF54" s="110"/>
      <c r="DDG54" s="105"/>
      <c r="DDH54" s="105"/>
      <c r="DDS54" s="97"/>
      <c r="DDY54" s="100"/>
      <c r="DEC54" s="97"/>
      <c r="DEP54" s="97"/>
      <c r="DFU54" s="108"/>
      <c r="DFV54" s="109"/>
      <c r="DFW54" s="105"/>
      <c r="DFX54" s="110"/>
      <c r="DFY54" s="106"/>
      <c r="DFZ54" s="110"/>
      <c r="DGA54" s="105"/>
      <c r="DGB54" s="105"/>
      <c r="DGM54" s="97"/>
      <c r="DGS54" s="100"/>
      <c r="DGW54" s="97"/>
      <c r="DHJ54" s="97"/>
      <c r="DIO54" s="108"/>
      <c r="DIP54" s="109"/>
      <c r="DIQ54" s="105"/>
      <c r="DIR54" s="110"/>
      <c r="DIS54" s="106"/>
      <c r="DIT54" s="110"/>
      <c r="DIU54" s="105"/>
      <c r="DIV54" s="105"/>
      <c r="DJG54" s="97"/>
      <c r="DJM54" s="100"/>
      <c r="DJQ54" s="97"/>
      <c r="DKD54" s="97"/>
      <c r="DLI54" s="108"/>
      <c r="DLJ54" s="109"/>
      <c r="DLK54" s="105"/>
      <c r="DLL54" s="110"/>
      <c r="DLM54" s="106"/>
      <c r="DLN54" s="110"/>
      <c r="DLO54" s="105"/>
      <c r="DLP54" s="105"/>
      <c r="DMA54" s="97"/>
      <c r="DMG54" s="100"/>
      <c r="DMK54" s="97"/>
      <c r="DMX54" s="97"/>
      <c r="DOC54" s="108"/>
      <c r="DOD54" s="109"/>
      <c r="DOE54" s="105"/>
      <c r="DOF54" s="110"/>
      <c r="DOG54" s="106"/>
      <c r="DOH54" s="110"/>
      <c r="DOI54" s="105"/>
      <c r="DOJ54" s="105"/>
      <c r="DOU54" s="97"/>
      <c r="DPA54" s="100"/>
      <c r="DPE54" s="97"/>
      <c r="DPR54" s="97"/>
      <c r="DQW54" s="108"/>
      <c r="DQX54" s="109"/>
      <c r="DQY54" s="105"/>
      <c r="DQZ54" s="110"/>
      <c r="DRA54" s="106"/>
      <c r="DRB54" s="110"/>
      <c r="DRC54" s="105"/>
      <c r="DRD54" s="105"/>
      <c r="DRO54" s="97"/>
      <c r="DRU54" s="100"/>
      <c r="DRY54" s="97"/>
      <c r="DSL54" s="97"/>
      <c r="DTQ54" s="108"/>
      <c r="DTR54" s="109"/>
      <c r="DTS54" s="105"/>
      <c r="DTT54" s="110"/>
      <c r="DTU54" s="106"/>
      <c r="DTV54" s="110"/>
      <c r="DTW54" s="105"/>
      <c r="DTX54" s="105"/>
      <c r="DUI54" s="97"/>
      <c r="DUO54" s="100"/>
      <c r="DUS54" s="97"/>
      <c r="DVF54" s="97"/>
      <c r="DWK54" s="108"/>
      <c r="DWL54" s="109"/>
      <c r="DWM54" s="105"/>
      <c r="DWN54" s="110"/>
      <c r="DWO54" s="106"/>
      <c r="DWP54" s="110"/>
      <c r="DWQ54" s="105"/>
      <c r="DWR54" s="105"/>
      <c r="DXC54" s="97"/>
      <c r="DXI54" s="100"/>
      <c r="DXM54" s="97"/>
      <c r="DXZ54" s="97"/>
      <c r="DZE54" s="108"/>
      <c r="DZF54" s="109"/>
      <c r="DZG54" s="105"/>
      <c r="DZH54" s="110"/>
      <c r="DZI54" s="106"/>
      <c r="DZJ54" s="110"/>
      <c r="DZK54" s="105"/>
      <c r="DZL54" s="105"/>
      <c r="DZW54" s="97"/>
      <c r="EAC54" s="100"/>
      <c r="EAG54" s="97"/>
      <c r="EAT54" s="97"/>
      <c r="EBY54" s="108"/>
      <c r="EBZ54" s="109"/>
      <c r="ECA54" s="105"/>
      <c r="ECB54" s="110"/>
      <c r="ECC54" s="106"/>
      <c r="ECD54" s="110"/>
      <c r="ECE54" s="105"/>
      <c r="ECF54" s="105"/>
      <c r="ECQ54" s="97"/>
      <c r="ECW54" s="100"/>
      <c r="EDA54" s="97"/>
      <c r="EDN54" s="97"/>
      <c r="EES54" s="108"/>
      <c r="EET54" s="109"/>
      <c r="EEU54" s="105"/>
      <c r="EEV54" s="110"/>
      <c r="EEW54" s="106"/>
      <c r="EEX54" s="110"/>
      <c r="EEY54" s="105"/>
      <c r="EEZ54" s="105"/>
      <c r="EFK54" s="97"/>
      <c r="EFQ54" s="100"/>
      <c r="EFU54" s="97"/>
      <c r="EGH54" s="97"/>
      <c r="EHM54" s="108"/>
      <c r="EHN54" s="109"/>
      <c r="EHO54" s="105"/>
      <c r="EHP54" s="110"/>
      <c r="EHQ54" s="106"/>
      <c r="EHR54" s="110"/>
      <c r="EHS54" s="105"/>
      <c r="EHT54" s="105"/>
      <c r="EIE54" s="97"/>
      <c r="EIK54" s="100"/>
      <c r="EIO54" s="97"/>
      <c r="EJB54" s="97"/>
      <c r="EKG54" s="108"/>
      <c r="EKH54" s="109"/>
      <c r="EKI54" s="105"/>
      <c r="EKJ54" s="110"/>
      <c r="EKK54" s="106"/>
      <c r="EKL54" s="110"/>
      <c r="EKM54" s="105"/>
      <c r="EKN54" s="105"/>
      <c r="EKY54" s="97"/>
      <c r="ELE54" s="100"/>
      <c r="ELI54" s="97"/>
      <c r="ELV54" s="97"/>
      <c r="ENA54" s="108"/>
      <c r="ENB54" s="109"/>
      <c r="ENC54" s="105"/>
      <c r="END54" s="110"/>
      <c r="ENE54" s="106"/>
      <c r="ENF54" s="110"/>
      <c r="ENG54" s="105"/>
      <c r="ENH54" s="105"/>
      <c r="ENS54" s="97"/>
      <c r="ENY54" s="100"/>
      <c r="EOC54" s="97"/>
      <c r="EOP54" s="97"/>
      <c r="EPU54" s="108"/>
      <c r="EPV54" s="109"/>
      <c r="EPW54" s="105"/>
      <c r="EPX54" s="110"/>
      <c r="EPY54" s="106"/>
      <c r="EPZ54" s="110"/>
      <c r="EQA54" s="105"/>
      <c r="EQB54" s="105"/>
      <c r="EQM54" s="97"/>
      <c r="EQS54" s="100"/>
      <c r="EQW54" s="97"/>
      <c r="ERJ54" s="97"/>
      <c r="ESO54" s="108"/>
      <c r="ESP54" s="109"/>
      <c r="ESQ54" s="105"/>
      <c r="ESR54" s="110"/>
      <c r="ESS54" s="106"/>
      <c r="EST54" s="110"/>
      <c r="ESU54" s="105"/>
      <c r="ESV54" s="105"/>
      <c r="ETG54" s="97"/>
      <c r="ETM54" s="100"/>
      <c r="ETQ54" s="97"/>
      <c r="EUD54" s="97"/>
      <c r="EVI54" s="108"/>
      <c r="EVJ54" s="109"/>
      <c r="EVK54" s="105"/>
      <c r="EVL54" s="110"/>
      <c r="EVM54" s="106"/>
      <c r="EVN54" s="110"/>
      <c r="EVO54" s="105"/>
      <c r="EVP54" s="105"/>
      <c r="EWA54" s="97"/>
      <c r="EWG54" s="100"/>
      <c r="EWK54" s="97"/>
      <c r="EWX54" s="97"/>
      <c r="EYC54" s="108"/>
      <c r="EYD54" s="109"/>
      <c r="EYE54" s="105"/>
      <c r="EYF54" s="110"/>
      <c r="EYG54" s="106"/>
      <c r="EYH54" s="110"/>
      <c r="EYI54" s="105"/>
      <c r="EYJ54" s="105"/>
      <c r="EYU54" s="97"/>
      <c r="EZA54" s="100"/>
      <c r="EZE54" s="97"/>
      <c r="EZR54" s="97"/>
      <c r="FAW54" s="108"/>
      <c r="FAX54" s="109"/>
      <c r="FAY54" s="105"/>
      <c r="FAZ54" s="110"/>
      <c r="FBA54" s="106"/>
      <c r="FBB54" s="110"/>
      <c r="FBC54" s="105"/>
      <c r="FBD54" s="105"/>
      <c r="FBO54" s="97"/>
      <c r="FBU54" s="100"/>
      <c r="FBY54" s="97"/>
      <c r="FCL54" s="97"/>
      <c r="FDQ54" s="108"/>
      <c r="FDR54" s="109"/>
      <c r="FDS54" s="105"/>
      <c r="FDT54" s="110"/>
      <c r="FDU54" s="106"/>
      <c r="FDV54" s="110"/>
      <c r="FDW54" s="105"/>
      <c r="FDX54" s="105"/>
      <c r="FEI54" s="97"/>
      <c r="FEO54" s="100"/>
      <c r="FES54" s="97"/>
      <c r="FFF54" s="97"/>
      <c r="FGK54" s="108"/>
      <c r="FGL54" s="109"/>
      <c r="FGM54" s="105"/>
      <c r="FGN54" s="110"/>
      <c r="FGO54" s="106"/>
      <c r="FGP54" s="110"/>
      <c r="FGQ54" s="105"/>
      <c r="FGR54" s="105"/>
      <c r="FHC54" s="97"/>
      <c r="FHI54" s="100"/>
      <c r="FHM54" s="97"/>
      <c r="FHZ54" s="97"/>
      <c r="FJE54" s="108"/>
      <c r="FJF54" s="109"/>
      <c r="FJG54" s="105"/>
      <c r="FJH54" s="110"/>
      <c r="FJI54" s="106"/>
      <c r="FJJ54" s="110"/>
      <c r="FJK54" s="105"/>
      <c r="FJL54" s="105"/>
      <c r="FJW54" s="97"/>
      <c r="FKC54" s="100"/>
      <c r="FKG54" s="97"/>
      <c r="FKT54" s="97"/>
      <c r="FLY54" s="108"/>
      <c r="FLZ54" s="109"/>
      <c r="FMA54" s="105"/>
      <c r="FMB54" s="110"/>
      <c r="FMC54" s="106"/>
      <c r="FMD54" s="110"/>
      <c r="FME54" s="105"/>
      <c r="FMF54" s="105"/>
      <c r="FMQ54" s="97"/>
      <c r="FMW54" s="100"/>
      <c r="FNA54" s="97"/>
      <c r="FNN54" s="97"/>
      <c r="FOS54" s="108"/>
      <c r="FOT54" s="109"/>
      <c r="FOU54" s="105"/>
      <c r="FOV54" s="110"/>
      <c r="FOW54" s="106"/>
      <c r="FOX54" s="110"/>
      <c r="FOY54" s="105"/>
      <c r="FOZ54" s="105"/>
      <c r="FPK54" s="97"/>
      <c r="FPQ54" s="100"/>
      <c r="FPU54" s="97"/>
      <c r="FQH54" s="97"/>
      <c r="FRM54" s="108"/>
      <c r="FRN54" s="109"/>
      <c r="FRO54" s="105"/>
      <c r="FRP54" s="110"/>
      <c r="FRQ54" s="106"/>
      <c r="FRR54" s="110"/>
      <c r="FRS54" s="105"/>
      <c r="FRT54" s="105"/>
      <c r="FSE54" s="97"/>
      <c r="FSK54" s="100"/>
      <c r="FSO54" s="97"/>
      <c r="FTB54" s="97"/>
      <c r="FUG54" s="108"/>
      <c r="FUH54" s="109"/>
      <c r="FUI54" s="105"/>
      <c r="FUJ54" s="110"/>
      <c r="FUK54" s="106"/>
      <c r="FUL54" s="110"/>
      <c r="FUM54" s="105"/>
      <c r="FUN54" s="105"/>
      <c r="FUY54" s="97"/>
      <c r="FVE54" s="100"/>
      <c r="FVI54" s="97"/>
      <c r="FVV54" s="97"/>
      <c r="FXA54" s="108"/>
      <c r="FXB54" s="109"/>
      <c r="FXC54" s="105"/>
      <c r="FXD54" s="110"/>
      <c r="FXE54" s="106"/>
      <c r="FXF54" s="110"/>
      <c r="FXG54" s="105"/>
      <c r="FXH54" s="105"/>
      <c r="FXS54" s="97"/>
      <c r="FXY54" s="100"/>
      <c r="FYC54" s="97"/>
      <c r="FYP54" s="97"/>
      <c r="FZU54" s="108"/>
      <c r="FZV54" s="109"/>
      <c r="FZW54" s="105"/>
      <c r="FZX54" s="110"/>
      <c r="FZY54" s="106"/>
      <c r="FZZ54" s="110"/>
      <c r="GAA54" s="105"/>
      <c r="GAB54" s="105"/>
      <c r="GAM54" s="97"/>
      <c r="GAS54" s="100"/>
      <c r="GAW54" s="97"/>
      <c r="GBJ54" s="97"/>
      <c r="GCO54" s="108"/>
      <c r="GCP54" s="109"/>
      <c r="GCQ54" s="105"/>
      <c r="GCR54" s="110"/>
      <c r="GCS54" s="106"/>
      <c r="GCT54" s="110"/>
      <c r="GCU54" s="105"/>
      <c r="GCV54" s="105"/>
      <c r="GDG54" s="97"/>
      <c r="GDM54" s="100"/>
      <c r="GDQ54" s="97"/>
      <c r="GED54" s="97"/>
      <c r="GFI54" s="108"/>
      <c r="GFJ54" s="109"/>
      <c r="GFK54" s="105"/>
      <c r="GFL54" s="110"/>
      <c r="GFM54" s="106"/>
      <c r="GFN54" s="110"/>
      <c r="GFO54" s="105"/>
      <c r="GFP54" s="105"/>
      <c r="GGA54" s="97"/>
      <c r="GGG54" s="100"/>
      <c r="GGK54" s="97"/>
      <c r="GGX54" s="97"/>
      <c r="GIC54" s="108"/>
      <c r="GID54" s="109"/>
      <c r="GIE54" s="105"/>
      <c r="GIF54" s="110"/>
      <c r="GIG54" s="106"/>
      <c r="GIH54" s="110"/>
      <c r="GII54" s="105"/>
      <c r="GIJ54" s="105"/>
      <c r="GIU54" s="97"/>
      <c r="GJA54" s="100"/>
      <c r="GJE54" s="97"/>
      <c r="GJR54" s="97"/>
      <c r="GKW54" s="108"/>
      <c r="GKX54" s="109"/>
      <c r="GKY54" s="105"/>
      <c r="GKZ54" s="110"/>
      <c r="GLA54" s="106"/>
      <c r="GLB54" s="110"/>
      <c r="GLC54" s="105"/>
      <c r="GLD54" s="105"/>
      <c r="GLO54" s="97"/>
      <c r="GLU54" s="100"/>
      <c r="GLY54" s="97"/>
      <c r="GML54" s="97"/>
      <c r="GNQ54" s="108"/>
      <c r="GNR54" s="109"/>
      <c r="GNS54" s="105"/>
      <c r="GNT54" s="110"/>
      <c r="GNU54" s="106"/>
      <c r="GNV54" s="110"/>
      <c r="GNW54" s="105"/>
      <c r="GNX54" s="105"/>
      <c r="GOI54" s="97"/>
      <c r="GOO54" s="100"/>
      <c r="GOS54" s="97"/>
      <c r="GPF54" s="97"/>
      <c r="GQK54" s="108"/>
      <c r="GQL54" s="109"/>
      <c r="GQM54" s="105"/>
      <c r="GQN54" s="110"/>
      <c r="GQO54" s="106"/>
      <c r="GQP54" s="110"/>
      <c r="GQQ54" s="105"/>
      <c r="GQR54" s="105"/>
      <c r="GRC54" s="97"/>
      <c r="GRI54" s="100"/>
      <c r="GRM54" s="97"/>
      <c r="GRZ54" s="97"/>
      <c r="GTE54" s="108"/>
      <c r="GTF54" s="109"/>
      <c r="GTG54" s="105"/>
      <c r="GTH54" s="110"/>
      <c r="GTI54" s="106"/>
      <c r="GTJ54" s="110"/>
      <c r="GTK54" s="105"/>
      <c r="GTL54" s="105"/>
      <c r="GTW54" s="97"/>
      <c r="GUC54" s="100"/>
      <c r="GUG54" s="97"/>
      <c r="GUT54" s="97"/>
      <c r="GVY54" s="108"/>
      <c r="GVZ54" s="109"/>
      <c r="GWA54" s="105"/>
      <c r="GWB54" s="110"/>
      <c r="GWC54" s="106"/>
      <c r="GWD54" s="110"/>
      <c r="GWE54" s="105"/>
      <c r="GWF54" s="105"/>
      <c r="GWQ54" s="97"/>
      <c r="GWW54" s="100"/>
      <c r="GXA54" s="97"/>
      <c r="GXN54" s="97"/>
      <c r="GYS54" s="108"/>
      <c r="GYT54" s="109"/>
      <c r="GYU54" s="105"/>
      <c r="GYV54" s="110"/>
      <c r="GYW54" s="106"/>
      <c r="GYX54" s="110"/>
      <c r="GYY54" s="105"/>
      <c r="GYZ54" s="105"/>
      <c r="GZK54" s="97"/>
      <c r="GZQ54" s="100"/>
      <c r="GZU54" s="97"/>
      <c r="HAH54" s="97"/>
      <c r="HBM54" s="108"/>
      <c r="HBN54" s="109"/>
      <c r="HBO54" s="105"/>
      <c r="HBP54" s="110"/>
      <c r="HBQ54" s="106"/>
      <c r="HBR54" s="110"/>
      <c r="HBS54" s="105"/>
      <c r="HBT54" s="105"/>
      <c r="HCE54" s="97"/>
      <c r="HCK54" s="100"/>
      <c r="HCO54" s="97"/>
      <c r="HDB54" s="97"/>
      <c r="HEG54" s="108"/>
      <c r="HEH54" s="109"/>
      <c r="HEI54" s="105"/>
      <c r="HEJ54" s="110"/>
      <c r="HEK54" s="106"/>
      <c r="HEL54" s="110"/>
      <c r="HEM54" s="105"/>
      <c r="HEN54" s="105"/>
      <c r="HEY54" s="97"/>
      <c r="HFE54" s="100"/>
      <c r="HFI54" s="97"/>
      <c r="HFV54" s="97"/>
      <c r="HHA54" s="108"/>
      <c r="HHB54" s="109"/>
      <c r="HHC54" s="105"/>
      <c r="HHD54" s="110"/>
      <c r="HHE54" s="106"/>
      <c r="HHF54" s="110"/>
      <c r="HHG54" s="105"/>
      <c r="HHH54" s="105"/>
      <c r="HHS54" s="97"/>
      <c r="HHY54" s="100"/>
      <c r="HIC54" s="97"/>
      <c r="HIP54" s="97"/>
      <c r="HJU54" s="108"/>
      <c r="HJV54" s="109"/>
      <c r="HJW54" s="105"/>
      <c r="HJX54" s="110"/>
      <c r="HJY54" s="106"/>
      <c r="HJZ54" s="110"/>
      <c r="HKA54" s="105"/>
      <c r="HKB54" s="105"/>
      <c r="HKM54" s="97"/>
      <c r="HKS54" s="100"/>
      <c r="HKW54" s="97"/>
      <c r="HLJ54" s="97"/>
      <c r="HMO54" s="108"/>
      <c r="HMP54" s="109"/>
      <c r="HMQ54" s="105"/>
      <c r="HMR54" s="110"/>
      <c r="HMS54" s="106"/>
      <c r="HMT54" s="110"/>
      <c r="HMU54" s="105"/>
      <c r="HMV54" s="105"/>
      <c r="HNG54" s="97"/>
      <c r="HNM54" s="100"/>
      <c r="HNQ54" s="97"/>
      <c r="HOD54" s="97"/>
      <c r="HPI54" s="108"/>
      <c r="HPJ54" s="109"/>
      <c r="HPK54" s="105"/>
      <c r="HPL54" s="110"/>
      <c r="HPM54" s="106"/>
      <c r="HPN54" s="110"/>
      <c r="HPO54" s="105"/>
      <c r="HPP54" s="105"/>
      <c r="HQA54" s="97"/>
      <c r="HQG54" s="100"/>
      <c r="HQK54" s="97"/>
      <c r="HQX54" s="97"/>
      <c r="HSC54" s="108"/>
      <c r="HSD54" s="109"/>
      <c r="HSE54" s="105"/>
      <c r="HSF54" s="110"/>
      <c r="HSG54" s="106"/>
      <c r="HSH54" s="110"/>
      <c r="HSI54" s="105"/>
      <c r="HSJ54" s="105"/>
      <c r="HSU54" s="97"/>
      <c r="HTA54" s="100"/>
      <c r="HTE54" s="97"/>
      <c r="HTR54" s="97"/>
      <c r="HUW54" s="108"/>
      <c r="HUX54" s="109"/>
      <c r="HUY54" s="105"/>
      <c r="HUZ54" s="110"/>
      <c r="HVA54" s="106"/>
      <c r="HVB54" s="110"/>
      <c r="HVC54" s="105"/>
      <c r="HVD54" s="105"/>
      <c r="HVO54" s="97"/>
      <c r="HVU54" s="100"/>
      <c r="HVY54" s="97"/>
      <c r="HWL54" s="97"/>
      <c r="HXQ54" s="108"/>
      <c r="HXR54" s="109"/>
      <c r="HXS54" s="105"/>
      <c r="HXT54" s="110"/>
      <c r="HXU54" s="106"/>
      <c r="HXV54" s="110"/>
      <c r="HXW54" s="105"/>
      <c r="HXX54" s="105"/>
      <c r="HYI54" s="97"/>
      <c r="HYO54" s="100"/>
      <c r="HYS54" s="97"/>
      <c r="HZF54" s="97"/>
      <c r="IAK54" s="108"/>
      <c r="IAL54" s="109"/>
      <c r="IAM54" s="105"/>
      <c r="IAN54" s="110"/>
      <c r="IAO54" s="106"/>
      <c r="IAP54" s="110"/>
      <c r="IAQ54" s="105"/>
      <c r="IAR54" s="105"/>
      <c r="IBC54" s="97"/>
      <c r="IBI54" s="100"/>
      <c r="IBM54" s="97"/>
      <c r="IBZ54" s="97"/>
      <c r="IDE54" s="108"/>
      <c r="IDF54" s="109"/>
      <c r="IDG54" s="105"/>
      <c r="IDH54" s="110"/>
      <c r="IDI54" s="106"/>
      <c r="IDJ54" s="110"/>
      <c r="IDK54" s="105"/>
      <c r="IDL54" s="105"/>
      <c r="IDW54" s="97"/>
      <c r="IEC54" s="100"/>
      <c r="IEG54" s="97"/>
      <c r="IET54" s="97"/>
      <c r="IFY54" s="108"/>
      <c r="IFZ54" s="109"/>
      <c r="IGA54" s="105"/>
      <c r="IGB54" s="110"/>
      <c r="IGC54" s="106"/>
      <c r="IGD54" s="110"/>
      <c r="IGE54" s="105"/>
      <c r="IGF54" s="105"/>
      <c r="IGQ54" s="97"/>
      <c r="IGW54" s="100"/>
      <c r="IHA54" s="97"/>
      <c r="IHN54" s="97"/>
      <c r="IIS54" s="108"/>
      <c r="IIT54" s="109"/>
      <c r="IIU54" s="105"/>
      <c r="IIV54" s="110"/>
      <c r="IIW54" s="106"/>
      <c r="IIX54" s="110"/>
      <c r="IIY54" s="105"/>
      <c r="IIZ54" s="105"/>
      <c r="IJK54" s="97"/>
      <c r="IJQ54" s="100"/>
      <c r="IJU54" s="97"/>
      <c r="IKH54" s="97"/>
      <c r="ILM54" s="108"/>
      <c r="ILN54" s="109"/>
      <c r="ILO54" s="105"/>
      <c r="ILP54" s="110"/>
      <c r="ILQ54" s="106"/>
      <c r="ILR54" s="110"/>
      <c r="ILS54" s="105"/>
      <c r="ILT54" s="105"/>
      <c r="IME54" s="97"/>
      <c r="IMK54" s="100"/>
      <c r="IMO54" s="97"/>
      <c r="INB54" s="97"/>
      <c r="IOG54" s="108"/>
      <c r="IOH54" s="109"/>
      <c r="IOI54" s="105"/>
      <c r="IOJ54" s="110"/>
      <c r="IOK54" s="106"/>
      <c r="IOL54" s="110"/>
      <c r="IOM54" s="105"/>
      <c r="ION54" s="105"/>
      <c r="IOY54" s="97"/>
      <c r="IPE54" s="100"/>
      <c r="IPI54" s="97"/>
      <c r="IPV54" s="97"/>
      <c r="IRA54" s="108"/>
      <c r="IRB54" s="109"/>
      <c r="IRC54" s="105"/>
      <c r="IRD54" s="110"/>
      <c r="IRE54" s="106"/>
      <c r="IRF54" s="110"/>
      <c r="IRG54" s="105"/>
      <c r="IRH54" s="105"/>
      <c r="IRS54" s="97"/>
      <c r="IRY54" s="100"/>
      <c r="ISC54" s="97"/>
      <c r="ISP54" s="97"/>
      <c r="ITU54" s="108"/>
      <c r="ITV54" s="109"/>
      <c r="ITW54" s="105"/>
      <c r="ITX54" s="110"/>
      <c r="ITY54" s="106"/>
      <c r="ITZ54" s="110"/>
      <c r="IUA54" s="105"/>
      <c r="IUB54" s="105"/>
      <c r="IUM54" s="97"/>
      <c r="IUS54" s="100"/>
      <c r="IUW54" s="97"/>
      <c r="IVJ54" s="97"/>
      <c r="IWO54" s="108"/>
      <c r="IWP54" s="109"/>
      <c r="IWQ54" s="105"/>
      <c r="IWR54" s="110"/>
      <c r="IWS54" s="106"/>
      <c r="IWT54" s="110"/>
      <c r="IWU54" s="105"/>
      <c r="IWV54" s="105"/>
      <c r="IXG54" s="97"/>
      <c r="IXM54" s="100"/>
      <c r="IXQ54" s="97"/>
      <c r="IYD54" s="97"/>
      <c r="IZI54" s="108"/>
      <c r="IZJ54" s="109"/>
      <c r="IZK54" s="105"/>
      <c r="IZL54" s="110"/>
      <c r="IZM54" s="106"/>
      <c r="IZN54" s="110"/>
      <c r="IZO54" s="105"/>
      <c r="IZP54" s="105"/>
      <c r="JAA54" s="97"/>
      <c r="JAG54" s="100"/>
      <c r="JAK54" s="97"/>
      <c r="JAX54" s="97"/>
      <c r="JCC54" s="108"/>
      <c r="JCD54" s="109"/>
      <c r="JCE54" s="105"/>
      <c r="JCF54" s="110"/>
      <c r="JCG54" s="106"/>
      <c r="JCH54" s="110"/>
      <c r="JCI54" s="105"/>
      <c r="JCJ54" s="105"/>
      <c r="JCU54" s="97"/>
      <c r="JDA54" s="100"/>
      <c r="JDE54" s="97"/>
      <c r="JDR54" s="97"/>
      <c r="JEW54" s="108"/>
      <c r="JEX54" s="109"/>
      <c r="JEY54" s="105"/>
      <c r="JEZ54" s="110"/>
      <c r="JFA54" s="106"/>
      <c r="JFB54" s="110"/>
      <c r="JFC54" s="105"/>
      <c r="JFD54" s="105"/>
      <c r="JFO54" s="97"/>
      <c r="JFU54" s="100"/>
      <c r="JFY54" s="97"/>
      <c r="JGL54" s="97"/>
      <c r="JHQ54" s="108"/>
      <c r="JHR54" s="109"/>
      <c r="JHS54" s="105"/>
      <c r="JHT54" s="110"/>
      <c r="JHU54" s="106"/>
      <c r="JHV54" s="110"/>
      <c r="JHW54" s="105"/>
      <c r="JHX54" s="105"/>
      <c r="JII54" s="97"/>
      <c r="JIO54" s="100"/>
      <c r="JIS54" s="97"/>
      <c r="JJF54" s="97"/>
      <c r="JKK54" s="108"/>
      <c r="JKL54" s="109"/>
      <c r="JKM54" s="105"/>
      <c r="JKN54" s="110"/>
      <c r="JKO54" s="106"/>
      <c r="JKP54" s="110"/>
      <c r="JKQ54" s="105"/>
      <c r="JKR54" s="105"/>
      <c r="JLC54" s="97"/>
      <c r="JLI54" s="100"/>
      <c r="JLM54" s="97"/>
      <c r="JLZ54" s="97"/>
      <c r="JNE54" s="108"/>
      <c r="JNF54" s="109"/>
      <c r="JNG54" s="105"/>
      <c r="JNH54" s="110"/>
      <c r="JNI54" s="106"/>
      <c r="JNJ54" s="110"/>
      <c r="JNK54" s="105"/>
      <c r="JNL54" s="105"/>
      <c r="JNW54" s="97"/>
      <c r="JOC54" s="100"/>
      <c r="JOG54" s="97"/>
      <c r="JOT54" s="97"/>
      <c r="JPY54" s="108"/>
      <c r="JPZ54" s="109"/>
      <c r="JQA54" s="105"/>
      <c r="JQB54" s="110"/>
      <c r="JQC54" s="106"/>
      <c r="JQD54" s="110"/>
      <c r="JQE54" s="105"/>
      <c r="JQF54" s="105"/>
      <c r="JQQ54" s="97"/>
      <c r="JQW54" s="100"/>
      <c r="JRA54" s="97"/>
      <c r="JRN54" s="97"/>
      <c r="JSS54" s="108"/>
      <c r="JST54" s="109"/>
      <c r="JSU54" s="105"/>
      <c r="JSV54" s="110"/>
      <c r="JSW54" s="106"/>
      <c r="JSX54" s="110"/>
      <c r="JSY54" s="105"/>
      <c r="JSZ54" s="105"/>
      <c r="JTK54" s="97"/>
      <c r="JTQ54" s="100"/>
      <c r="JTU54" s="97"/>
      <c r="JUH54" s="97"/>
    </row>
    <row r="55" spans="1:1016 1027:2045 2058:3066 3097:4074 4105:5120 5131:6139 6145:7157 7170:7314" x14ac:dyDescent="0.2">
      <c r="A55" s="108"/>
      <c r="B55" s="109"/>
      <c r="C55" s="105"/>
      <c r="D55" s="110"/>
      <c r="E55" s="106"/>
      <c r="F55" s="110"/>
      <c r="G55" s="105"/>
      <c r="H55" s="105"/>
      <c r="S55" s="97"/>
      <c r="Y55" s="100"/>
      <c r="AC55" s="97"/>
      <c r="AP55" s="97"/>
      <c r="BU55" s="108"/>
      <c r="BV55" s="109"/>
      <c r="BW55" s="105"/>
      <c r="BX55" s="110"/>
      <c r="BY55" s="106"/>
      <c r="BZ55" s="110"/>
      <c r="CA55" s="105"/>
      <c r="CB55" s="105"/>
      <c r="CM55" s="97"/>
      <c r="CS55" s="100"/>
      <c r="CW55" s="97"/>
      <c r="DJ55" s="97"/>
      <c r="EO55" s="108"/>
      <c r="EP55" s="109"/>
      <c r="EQ55" s="105"/>
      <c r="ER55" s="110"/>
      <c r="ES55" s="106"/>
      <c r="ET55" s="110"/>
      <c r="EU55" s="105"/>
      <c r="EV55" s="105"/>
      <c r="FG55" s="97"/>
      <c r="FM55" s="100"/>
      <c r="FQ55" s="97"/>
      <c r="GD55" s="97"/>
      <c r="HI55" s="108"/>
      <c r="HJ55" s="109"/>
      <c r="HK55" s="105"/>
      <c r="HL55" s="110"/>
      <c r="HM55" s="106"/>
      <c r="HN55" s="110"/>
      <c r="HO55" s="105"/>
      <c r="HP55" s="105"/>
      <c r="IA55" s="97"/>
      <c r="IG55" s="100"/>
      <c r="IK55" s="97"/>
      <c r="IX55" s="97"/>
      <c r="KC55" s="108"/>
      <c r="KD55" s="109"/>
      <c r="KE55" s="105"/>
      <c r="KF55" s="110"/>
      <c r="KG55" s="106"/>
      <c r="KH55" s="110"/>
      <c r="KI55" s="105"/>
      <c r="KJ55" s="105"/>
      <c r="KU55" s="97"/>
      <c r="LA55" s="100"/>
      <c r="LE55" s="97"/>
      <c r="LR55" s="97"/>
      <c r="MW55" s="108"/>
      <c r="MX55" s="109"/>
      <c r="MY55" s="105"/>
      <c r="MZ55" s="110"/>
      <c r="NA55" s="106"/>
      <c r="NB55" s="110"/>
      <c r="NC55" s="105"/>
      <c r="ND55" s="105"/>
      <c r="NO55" s="97"/>
      <c r="NU55" s="100"/>
      <c r="NY55" s="97"/>
      <c r="OL55" s="97"/>
      <c r="PQ55" s="108"/>
      <c r="PR55" s="109"/>
      <c r="PS55" s="105"/>
      <c r="PT55" s="110"/>
      <c r="PU55" s="106"/>
      <c r="PV55" s="110"/>
      <c r="PW55" s="105"/>
      <c r="PX55" s="105"/>
      <c r="QI55" s="97"/>
      <c r="QO55" s="100"/>
      <c r="QS55" s="97"/>
      <c r="RF55" s="97"/>
      <c r="SK55" s="108"/>
      <c r="SL55" s="109"/>
      <c r="SM55" s="105"/>
      <c r="SN55" s="110"/>
      <c r="SO55" s="106"/>
      <c r="SP55" s="110"/>
      <c r="SQ55" s="105"/>
      <c r="SR55" s="105"/>
      <c r="TC55" s="97"/>
      <c r="TI55" s="100"/>
      <c r="TM55" s="97"/>
      <c r="TZ55" s="97"/>
      <c r="VE55" s="108"/>
      <c r="VF55" s="109"/>
      <c r="VG55" s="105"/>
      <c r="VH55" s="110"/>
      <c r="VI55" s="106"/>
      <c r="VJ55" s="110"/>
      <c r="VK55" s="105"/>
      <c r="VL55" s="105"/>
      <c r="VW55" s="97"/>
      <c r="WC55" s="100"/>
      <c r="WG55" s="97"/>
      <c r="WT55" s="97"/>
      <c r="XY55" s="108"/>
      <c r="XZ55" s="109"/>
      <c r="YA55" s="105"/>
      <c r="YB55" s="110"/>
      <c r="YC55" s="106"/>
      <c r="YD55" s="110"/>
      <c r="YE55" s="105"/>
      <c r="YF55" s="105"/>
      <c r="YQ55" s="97"/>
      <c r="YW55" s="100"/>
      <c r="ZA55" s="97"/>
      <c r="ZN55" s="97"/>
      <c r="AAS55" s="108"/>
      <c r="AAT55" s="109"/>
      <c r="AAU55" s="105"/>
      <c r="AAV55" s="110"/>
      <c r="AAW55" s="106"/>
      <c r="AAX55" s="110"/>
      <c r="AAY55" s="105"/>
      <c r="AAZ55" s="105"/>
      <c r="ABK55" s="97"/>
      <c r="ABQ55" s="100"/>
      <c r="ABU55" s="97"/>
      <c r="ACH55" s="97"/>
      <c r="ADM55" s="108"/>
      <c r="ADN55" s="109"/>
      <c r="ADO55" s="105"/>
      <c r="ADP55" s="110"/>
      <c r="ADQ55" s="106"/>
      <c r="ADR55" s="110"/>
      <c r="ADS55" s="105"/>
      <c r="ADT55" s="105"/>
      <c r="AEE55" s="97"/>
      <c r="AEK55" s="100"/>
      <c r="AEO55" s="97"/>
      <c r="AFB55" s="97"/>
      <c r="AGG55" s="108"/>
      <c r="AGH55" s="109"/>
      <c r="AGI55" s="105"/>
      <c r="AGJ55" s="110"/>
      <c r="AGK55" s="106"/>
      <c r="AGL55" s="110"/>
      <c r="AGM55" s="105"/>
      <c r="AGN55" s="105"/>
      <c r="AGY55" s="97"/>
      <c r="AHE55" s="100"/>
      <c r="AHI55" s="97"/>
      <c r="AHV55" s="97"/>
      <c r="AJA55" s="108"/>
      <c r="AJB55" s="109"/>
      <c r="AJC55" s="105"/>
      <c r="AJD55" s="110"/>
      <c r="AJE55" s="106"/>
      <c r="AJF55" s="110"/>
      <c r="AJG55" s="105"/>
      <c r="AJH55" s="105"/>
      <c r="AJS55" s="97"/>
      <c r="AJY55" s="100"/>
      <c r="AKC55" s="97"/>
      <c r="AKP55" s="97"/>
      <c r="ALU55" s="108"/>
      <c r="ALV55" s="109"/>
      <c r="ALW55" s="105"/>
      <c r="ALX55" s="110"/>
      <c r="ALY55" s="106"/>
      <c r="ALZ55" s="110"/>
      <c r="AMA55" s="105"/>
      <c r="AMB55" s="105"/>
      <c r="AMM55" s="97"/>
      <c r="AMS55" s="100"/>
      <c r="AMW55" s="97"/>
      <c r="ANJ55" s="97"/>
      <c r="AOO55" s="108"/>
      <c r="AOP55" s="109"/>
      <c r="AOQ55" s="105"/>
      <c r="AOR55" s="110"/>
      <c r="AOS55" s="106"/>
      <c r="AOT55" s="110"/>
      <c r="AOU55" s="105"/>
      <c r="AOV55" s="105"/>
      <c r="APG55" s="97"/>
      <c r="APM55" s="100"/>
      <c r="APQ55" s="97"/>
      <c r="AQD55" s="97"/>
      <c r="ARI55" s="108"/>
      <c r="ARJ55" s="109"/>
      <c r="ARK55" s="105"/>
      <c r="ARL55" s="110"/>
      <c r="ARM55" s="106"/>
      <c r="ARN55" s="110"/>
      <c r="ARO55" s="105"/>
      <c r="ARP55" s="105"/>
      <c r="ASA55" s="97"/>
      <c r="ASG55" s="100"/>
      <c r="ASK55" s="97"/>
      <c r="ASX55" s="97"/>
      <c r="AUC55" s="108"/>
      <c r="AUD55" s="109"/>
      <c r="AUE55" s="105"/>
      <c r="AUF55" s="110"/>
      <c r="AUG55" s="106"/>
      <c r="AUH55" s="110"/>
      <c r="AUI55" s="105"/>
      <c r="AUJ55" s="105"/>
      <c r="AUU55" s="97"/>
      <c r="AVA55" s="100"/>
      <c r="AVE55" s="97"/>
      <c r="AVR55" s="97"/>
      <c r="AWW55" s="108"/>
      <c r="AWX55" s="109"/>
      <c r="AWY55" s="105"/>
      <c r="AWZ55" s="110"/>
      <c r="AXA55" s="106"/>
      <c r="AXB55" s="110"/>
      <c r="AXC55" s="105"/>
      <c r="AXD55" s="105"/>
      <c r="AXO55" s="97"/>
      <c r="AXU55" s="100"/>
      <c r="AXY55" s="97"/>
      <c r="AYL55" s="97"/>
      <c r="AZQ55" s="108"/>
      <c r="AZR55" s="109"/>
      <c r="AZS55" s="105"/>
      <c r="AZT55" s="110"/>
      <c r="AZU55" s="106"/>
      <c r="AZV55" s="110"/>
      <c r="AZW55" s="105"/>
      <c r="AZX55" s="105"/>
      <c r="BAI55" s="97"/>
      <c r="BAO55" s="100"/>
      <c r="BAS55" s="97"/>
      <c r="BBF55" s="97"/>
      <c r="BCK55" s="108"/>
      <c r="BCL55" s="109"/>
      <c r="BCM55" s="105"/>
      <c r="BCN55" s="110"/>
      <c r="BCO55" s="106"/>
      <c r="BCP55" s="110"/>
      <c r="BCQ55" s="105"/>
      <c r="BCR55" s="105"/>
      <c r="BDC55" s="97"/>
      <c r="BDI55" s="100"/>
      <c r="BDM55" s="97"/>
      <c r="BDZ55" s="97"/>
      <c r="BFE55" s="108"/>
      <c r="BFF55" s="109"/>
      <c r="BFG55" s="105"/>
      <c r="BFH55" s="110"/>
      <c r="BFI55" s="106"/>
      <c r="BFJ55" s="110"/>
      <c r="BFK55" s="105"/>
      <c r="BFL55" s="105"/>
      <c r="BFW55" s="97"/>
      <c r="BGC55" s="100"/>
      <c r="BGG55" s="97"/>
      <c r="BGT55" s="97"/>
      <c r="BHY55" s="108"/>
      <c r="BHZ55" s="109"/>
      <c r="BIA55" s="105"/>
      <c r="BIB55" s="110"/>
      <c r="BIC55" s="106"/>
      <c r="BID55" s="110"/>
      <c r="BIE55" s="105"/>
      <c r="BIF55" s="105"/>
      <c r="BIQ55" s="97"/>
      <c r="BIW55" s="100"/>
      <c r="BJA55" s="97"/>
      <c r="BJN55" s="97"/>
      <c r="BKS55" s="108"/>
      <c r="BKT55" s="109"/>
      <c r="BKU55" s="105"/>
      <c r="BKV55" s="110"/>
      <c r="BKW55" s="106"/>
      <c r="BKX55" s="110"/>
      <c r="BKY55" s="105"/>
      <c r="BKZ55" s="105"/>
      <c r="BLK55" s="97"/>
      <c r="BLQ55" s="100"/>
      <c r="BLU55" s="97"/>
      <c r="BMH55" s="97"/>
      <c r="BNM55" s="108"/>
      <c r="BNN55" s="109"/>
      <c r="BNO55" s="105"/>
      <c r="BNP55" s="110"/>
      <c r="BNQ55" s="106"/>
      <c r="BNR55" s="110"/>
      <c r="BNS55" s="105"/>
      <c r="BNT55" s="105"/>
      <c r="BOE55" s="97"/>
      <c r="BOK55" s="100"/>
      <c r="BOO55" s="97"/>
      <c r="BPB55" s="97"/>
      <c r="BQG55" s="108"/>
      <c r="BQH55" s="109"/>
      <c r="BQI55" s="105"/>
      <c r="BQJ55" s="110"/>
      <c r="BQK55" s="106"/>
      <c r="BQL55" s="110"/>
      <c r="BQM55" s="105"/>
      <c r="BQN55" s="105"/>
      <c r="BQY55" s="97"/>
      <c r="BRE55" s="100"/>
      <c r="BRI55" s="97"/>
      <c r="BRV55" s="97"/>
      <c r="BTA55" s="108"/>
      <c r="BTB55" s="109"/>
      <c r="BTC55" s="105"/>
      <c r="BTD55" s="110"/>
      <c r="BTE55" s="106"/>
      <c r="BTF55" s="110"/>
      <c r="BTG55" s="105"/>
      <c r="BTH55" s="105"/>
      <c r="BTS55" s="97"/>
      <c r="BTY55" s="100"/>
      <c r="BUC55" s="97"/>
      <c r="BUP55" s="97"/>
      <c r="BVU55" s="108"/>
      <c r="BVV55" s="109"/>
      <c r="BVW55" s="105"/>
      <c r="BVX55" s="110"/>
      <c r="BVY55" s="106"/>
      <c r="BVZ55" s="110"/>
      <c r="BWA55" s="105"/>
      <c r="BWB55" s="105"/>
      <c r="BWM55" s="97"/>
      <c r="BWS55" s="100"/>
      <c r="BWW55" s="97"/>
      <c r="BXJ55" s="97"/>
      <c r="BYO55" s="108"/>
      <c r="BYP55" s="109"/>
      <c r="BYQ55" s="105"/>
      <c r="BYR55" s="110"/>
      <c r="BYS55" s="106"/>
      <c r="BYT55" s="110"/>
      <c r="BYU55" s="105"/>
      <c r="BYV55" s="105"/>
      <c r="BZG55" s="97"/>
      <c r="BZM55" s="100"/>
      <c r="BZQ55" s="97"/>
      <c r="CAD55" s="97"/>
      <c r="CBI55" s="108"/>
      <c r="CBJ55" s="109"/>
      <c r="CBK55" s="105"/>
      <c r="CBL55" s="110"/>
      <c r="CBM55" s="106"/>
      <c r="CBN55" s="110"/>
      <c r="CBO55" s="105"/>
      <c r="CBP55" s="105"/>
      <c r="CCA55" s="97"/>
      <c r="CCG55" s="100"/>
      <c r="CCK55" s="97"/>
      <c r="CCX55" s="97"/>
      <c r="CEC55" s="108"/>
      <c r="CED55" s="109"/>
      <c r="CEE55" s="105"/>
      <c r="CEF55" s="110"/>
      <c r="CEG55" s="106"/>
      <c r="CEH55" s="110"/>
      <c r="CEI55" s="105"/>
      <c r="CEJ55" s="105"/>
      <c r="CEU55" s="97"/>
      <c r="CFA55" s="100"/>
      <c r="CFE55" s="97"/>
      <c r="CFR55" s="97"/>
      <c r="CGW55" s="108"/>
      <c r="CGX55" s="109"/>
      <c r="CGY55" s="105"/>
      <c r="CGZ55" s="110"/>
      <c r="CHA55" s="106"/>
      <c r="CHB55" s="110"/>
      <c r="CHC55" s="105"/>
      <c r="CHD55" s="105"/>
      <c r="CHO55" s="97"/>
      <c r="CHU55" s="100"/>
      <c r="CHY55" s="97"/>
      <c r="CIL55" s="97"/>
      <c r="CJQ55" s="108"/>
      <c r="CJR55" s="109"/>
      <c r="CJS55" s="105"/>
      <c r="CJT55" s="110"/>
      <c r="CJU55" s="106"/>
      <c r="CJV55" s="110"/>
      <c r="CJW55" s="105"/>
      <c r="CJX55" s="105"/>
      <c r="CKI55" s="97"/>
      <c r="CKO55" s="100"/>
      <c r="CKS55" s="97"/>
      <c r="CLF55" s="97"/>
      <c r="CMK55" s="108"/>
      <c r="CML55" s="109"/>
      <c r="CMM55" s="105"/>
      <c r="CMN55" s="110"/>
      <c r="CMO55" s="106"/>
      <c r="CMP55" s="110"/>
      <c r="CMQ55" s="105"/>
      <c r="CMR55" s="105"/>
      <c r="CNC55" s="97"/>
      <c r="CNI55" s="100"/>
      <c r="CNM55" s="97"/>
      <c r="CNZ55" s="97"/>
      <c r="CPE55" s="108"/>
      <c r="CPF55" s="109"/>
      <c r="CPG55" s="105"/>
      <c r="CPH55" s="110"/>
      <c r="CPI55" s="106"/>
      <c r="CPJ55" s="110"/>
      <c r="CPK55" s="105"/>
      <c r="CPL55" s="105"/>
      <c r="CPW55" s="97"/>
      <c r="CQC55" s="100"/>
      <c r="CQG55" s="97"/>
      <c r="CQT55" s="97"/>
      <c r="CRY55" s="108"/>
      <c r="CRZ55" s="109"/>
      <c r="CSA55" s="105"/>
      <c r="CSB55" s="110"/>
      <c r="CSC55" s="106"/>
      <c r="CSD55" s="110"/>
      <c r="CSE55" s="105"/>
      <c r="CSF55" s="105"/>
      <c r="CSQ55" s="97"/>
      <c r="CSW55" s="100"/>
      <c r="CTA55" s="97"/>
      <c r="CTN55" s="97"/>
      <c r="CUS55" s="108"/>
      <c r="CUT55" s="109"/>
      <c r="CUU55" s="105"/>
      <c r="CUV55" s="110"/>
      <c r="CUW55" s="106"/>
      <c r="CUX55" s="110"/>
      <c r="CUY55" s="105"/>
      <c r="CUZ55" s="105"/>
      <c r="CVK55" s="97"/>
      <c r="CVQ55" s="100"/>
      <c r="CVU55" s="97"/>
      <c r="CWH55" s="97"/>
      <c r="CXM55" s="108"/>
      <c r="CXN55" s="109"/>
      <c r="CXO55" s="105"/>
      <c r="CXP55" s="110"/>
      <c r="CXQ55" s="106"/>
      <c r="CXR55" s="110"/>
      <c r="CXS55" s="105"/>
      <c r="CXT55" s="105"/>
      <c r="CYE55" s="97"/>
      <c r="CYK55" s="100"/>
      <c r="CYO55" s="97"/>
      <c r="CZB55" s="97"/>
      <c r="DAG55" s="108"/>
      <c r="DAH55" s="109"/>
      <c r="DAI55" s="105"/>
      <c r="DAJ55" s="110"/>
      <c r="DAK55" s="106"/>
      <c r="DAL55" s="110"/>
      <c r="DAM55" s="105"/>
      <c r="DAN55" s="105"/>
      <c r="DAY55" s="97"/>
      <c r="DBE55" s="100"/>
      <c r="DBI55" s="97"/>
      <c r="DBV55" s="97"/>
      <c r="DDA55" s="108"/>
      <c r="DDB55" s="109"/>
      <c r="DDC55" s="105"/>
      <c r="DDD55" s="110"/>
      <c r="DDE55" s="106"/>
      <c r="DDF55" s="110"/>
      <c r="DDG55" s="105"/>
      <c r="DDH55" s="105"/>
      <c r="DDS55" s="97"/>
      <c r="DDY55" s="100"/>
      <c r="DEC55" s="97"/>
      <c r="DEP55" s="97"/>
      <c r="DFU55" s="108"/>
      <c r="DFV55" s="109"/>
      <c r="DFW55" s="105"/>
      <c r="DFX55" s="110"/>
      <c r="DFY55" s="106"/>
      <c r="DFZ55" s="110"/>
      <c r="DGA55" s="105"/>
      <c r="DGB55" s="105"/>
      <c r="DGM55" s="97"/>
      <c r="DGS55" s="100"/>
      <c r="DGW55" s="97"/>
      <c r="DHJ55" s="97"/>
      <c r="DIO55" s="108"/>
      <c r="DIP55" s="109"/>
      <c r="DIQ55" s="105"/>
      <c r="DIR55" s="110"/>
      <c r="DIS55" s="106"/>
      <c r="DIT55" s="110"/>
      <c r="DIU55" s="105"/>
      <c r="DIV55" s="105"/>
      <c r="DJG55" s="97"/>
      <c r="DJM55" s="100"/>
      <c r="DJQ55" s="97"/>
      <c r="DKD55" s="97"/>
      <c r="DLI55" s="108"/>
      <c r="DLJ55" s="109"/>
      <c r="DLK55" s="105"/>
      <c r="DLL55" s="110"/>
      <c r="DLM55" s="106"/>
      <c r="DLN55" s="110"/>
      <c r="DLO55" s="105"/>
      <c r="DLP55" s="105"/>
      <c r="DMA55" s="97"/>
      <c r="DMG55" s="100"/>
      <c r="DMK55" s="97"/>
      <c r="DMX55" s="97"/>
      <c r="DOC55" s="108"/>
      <c r="DOD55" s="109"/>
      <c r="DOE55" s="105"/>
      <c r="DOF55" s="110"/>
      <c r="DOG55" s="106"/>
      <c r="DOH55" s="110"/>
      <c r="DOI55" s="105"/>
      <c r="DOJ55" s="105"/>
      <c r="DOU55" s="97"/>
      <c r="DPA55" s="100"/>
      <c r="DPE55" s="97"/>
      <c r="DPR55" s="97"/>
      <c r="DQW55" s="108"/>
      <c r="DQX55" s="109"/>
      <c r="DQY55" s="105"/>
      <c r="DQZ55" s="110"/>
      <c r="DRA55" s="106"/>
      <c r="DRB55" s="110"/>
      <c r="DRC55" s="105"/>
      <c r="DRD55" s="105"/>
      <c r="DRO55" s="97"/>
      <c r="DRU55" s="100"/>
      <c r="DRY55" s="97"/>
      <c r="DSL55" s="97"/>
      <c r="DTQ55" s="108"/>
      <c r="DTR55" s="109"/>
      <c r="DTS55" s="105"/>
      <c r="DTT55" s="110"/>
      <c r="DTU55" s="106"/>
      <c r="DTV55" s="110"/>
      <c r="DTW55" s="105"/>
      <c r="DTX55" s="105"/>
      <c r="DUI55" s="97"/>
      <c r="DUO55" s="100"/>
      <c r="DUS55" s="97"/>
      <c r="DVF55" s="97"/>
      <c r="DWK55" s="108"/>
      <c r="DWL55" s="109"/>
      <c r="DWM55" s="105"/>
      <c r="DWN55" s="110"/>
      <c r="DWO55" s="106"/>
      <c r="DWP55" s="110"/>
      <c r="DWQ55" s="105"/>
      <c r="DWR55" s="105"/>
      <c r="DXC55" s="97"/>
      <c r="DXI55" s="100"/>
      <c r="DXM55" s="97"/>
      <c r="DXZ55" s="97"/>
      <c r="DZE55" s="108"/>
      <c r="DZF55" s="109"/>
      <c r="DZG55" s="105"/>
      <c r="DZH55" s="110"/>
      <c r="DZI55" s="106"/>
      <c r="DZJ55" s="110"/>
      <c r="DZK55" s="105"/>
      <c r="DZL55" s="105"/>
      <c r="DZW55" s="97"/>
      <c r="EAC55" s="100"/>
      <c r="EAG55" s="97"/>
      <c r="EAT55" s="97"/>
      <c r="EBY55" s="108"/>
      <c r="EBZ55" s="109"/>
      <c r="ECA55" s="105"/>
      <c r="ECB55" s="110"/>
      <c r="ECC55" s="106"/>
      <c r="ECD55" s="110"/>
      <c r="ECE55" s="105"/>
      <c r="ECF55" s="105"/>
      <c r="ECQ55" s="97"/>
      <c r="ECW55" s="100"/>
      <c r="EDA55" s="97"/>
      <c r="EDN55" s="97"/>
      <c r="EES55" s="108"/>
      <c r="EET55" s="109"/>
      <c r="EEU55" s="105"/>
      <c r="EEV55" s="110"/>
      <c r="EEW55" s="106"/>
      <c r="EEX55" s="110"/>
      <c r="EEY55" s="105"/>
      <c r="EEZ55" s="105"/>
      <c r="EFK55" s="97"/>
      <c r="EFQ55" s="100"/>
      <c r="EFU55" s="97"/>
      <c r="EGH55" s="97"/>
      <c r="EHM55" s="108"/>
      <c r="EHN55" s="109"/>
      <c r="EHO55" s="105"/>
      <c r="EHP55" s="110"/>
      <c r="EHQ55" s="106"/>
      <c r="EHR55" s="110"/>
      <c r="EHS55" s="105"/>
      <c r="EHT55" s="105"/>
      <c r="EIE55" s="97"/>
      <c r="EIK55" s="100"/>
      <c r="EIO55" s="97"/>
      <c r="EJB55" s="97"/>
      <c r="EKG55" s="108"/>
      <c r="EKH55" s="109"/>
      <c r="EKI55" s="105"/>
      <c r="EKJ55" s="110"/>
      <c r="EKK55" s="106"/>
      <c r="EKL55" s="110"/>
      <c r="EKM55" s="105"/>
      <c r="EKN55" s="105"/>
      <c r="EKY55" s="97"/>
      <c r="ELE55" s="100"/>
      <c r="ELI55" s="97"/>
      <c r="ELV55" s="97"/>
      <c r="ENA55" s="108"/>
      <c r="ENB55" s="109"/>
      <c r="ENC55" s="105"/>
      <c r="END55" s="110"/>
      <c r="ENE55" s="106"/>
      <c r="ENF55" s="110"/>
      <c r="ENG55" s="105"/>
      <c r="ENH55" s="105"/>
      <c r="ENS55" s="97"/>
      <c r="ENY55" s="100"/>
      <c r="EOC55" s="97"/>
      <c r="EOP55" s="97"/>
      <c r="EPU55" s="108"/>
      <c r="EPV55" s="109"/>
      <c r="EPW55" s="105"/>
      <c r="EPX55" s="110"/>
      <c r="EPY55" s="106"/>
      <c r="EPZ55" s="110"/>
      <c r="EQA55" s="105"/>
      <c r="EQB55" s="105"/>
      <c r="EQM55" s="97"/>
      <c r="EQS55" s="100"/>
      <c r="EQW55" s="97"/>
      <c r="ERJ55" s="97"/>
      <c r="ESO55" s="108"/>
      <c r="ESP55" s="109"/>
      <c r="ESQ55" s="105"/>
      <c r="ESR55" s="110"/>
      <c r="ESS55" s="106"/>
      <c r="EST55" s="110"/>
      <c r="ESU55" s="105"/>
      <c r="ESV55" s="105"/>
      <c r="ETG55" s="97"/>
      <c r="ETM55" s="100"/>
      <c r="ETQ55" s="97"/>
      <c r="EUD55" s="97"/>
      <c r="EVI55" s="108"/>
      <c r="EVJ55" s="109"/>
      <c r="EVK55" s="105"/>
      <c r="EVL55" s="110"/>
      <c r="EVM55" s="106"/>
      <c r="EVN55" s="110"/>
      <c r="EVO55" s="105"/>
      <c r="EVP55" s="105"/>
      <c r="EWA55" s="97"/>
      <c r="EWG55" s="100"/>
      <c r="EWK55" s="97"/>
      <c r="EWX55" s="97"/>
      <c r="EYC55" s="108"/>
      <c r="EYD55" s="109"/>
      <c r="EYE55" s="105"/>
      <c r="EYF55" s="110"/>
      <c r="EYG55" s="106"/>
      <c r="EYH55" s="110"/>
      <c r="EYI55" s="105"/>
      <c r="EYJ55" s="105"/>
      <c r="EYU55" s="97"/>
      <c r="EZA55" s="100"/>
      <c r="EZE55" s="97"/>
      <c r="EZR55" s="97"/>
      <c r="FAW55" s="108"/>
      <c r="FAX55" s="109"/>
      <c r="FAY55" s="105"/>
      <c r="FAZ55" s="110"/>
      <c r="FBA55" s="106"/>
      <c r="FBB55" s="110"/>
      <c r="FBC55" s="105"/>
      <c r="FBD55" s="105"/>
      <c r="FBO55" s="97"/>
      <c r="FBU55" s="100"/>
      <c r="FBY55" s="97"/>
      <c r="FCL55" s="97"/>
      <c r="FDQ55" s="108"/>
      <c r="FDR55" s="109"/>
      <c r="FDS55" s="105"/>
      <c r="FDT55" s="110"/>
      <c r="FDU55" s="106"/>
      <c r="FDV55" s="110"/>
      <c r="FDW55" s="105"/>
      <c r="FDX55" s="105"/>
      <c r="FEI55" s="97"/>
      <c r="FEO55" s="100"/>
      <c r="FES55" s="97"/>
      <c r="FFF55" s="97"/>
      <c r="FGK55" s="108"/>
      <c r="FGL55" s="109"/>
      <c r="FGM55" s="105"/>
      <c r="FGN55" s="110"/>
      <c r="FGO55" s="106"/>
      <c r="FGP55" s="110"/>
      <c r="FGQ55" s="105"/>
      <c r="FGR55" s="105"/>
      <c r="FHC55" s="97"/>
      <c r="FHI55" s="100"/>
      <c r="FHM55" s="97"/>
      <c r="FHZ55" s="97"/>
      <c r="FJE55" s="108"/>
      <c r="FJF55" s="109"/>
      <c r="FJG55" s="105"/>
      <c r="FJH55" s="110"/>
      <c r="FJI55" s="106"/>
      <c r="FJJ55" s="110"/>
      <c r="FJK55" s="105"/>
      <c r="FJL55" s="105"/>
      <c r="FJW55" s="97"/>
      <c r="FKC55" s="100"/>
      <c r="FKG55" s="97"/>
      <c r="FKT55" s="97"/>
      <c r="FLY55" s="108"/>
      <c r="FLZ55" s="109"/>
      <c r="FMA55" s="105"/>
      <c r="FMB55" s="110"/>
      <c r="FMC55" s="106"/>
      <c r="FMD55" s="110"/>
      <c r="FME55" s="105"/>
      <c r="FMF55" s="105"/>
      <c r="FMQ55" s="97"/>
      <c r="FMW55" s="100"/>
      <c r="FNA55" s="97"/>
      <c r="FNN55" s="97"/>
      <c r="FOS55" s="108"/>
      <c r="FOT55" s="109"/>
      <c r="FOU55" s="105"/>
      <c r="FOV55" s="110"/>
      <c r="FOW55" s="106"/>
      <c r="FOX55" s="110"/>
      <c r="FOY55" s="105"/>
      <c r="FOZ55" s="105"/>
      <c r="FPK55" s="97"/>
      <c r="FPQ55" s="100"/>
      <c r="FPU55" s="97"/>
      <c r="FQH55" s="97"/>
      <c r="FRM55" s="108"/>
      <c r="FRN55" s="109"/>
      <c r="FRO55" s="105"/>
      <c r="FRP55" s="110"/>
      <c r="FRQ55" s="106"/>
      <c r="FRR55" s="110"/>
      <c r="FRS55" s="105"/>
      <c r="FRT55" s="105"/>
      <c r="FSE55" s="97"/>
      <c r="FSK55" s="100"/>
      <c r="FSO55" s="97"/>
      <c r="FTB55" s="97"/>
      <c r="FUG55" s="108"/>
      <c r="FUH55" s="109"/>
      <c r="FUI55" s="105"/>
      <c r="FUJ55" s="110"/>
      <c r="FUK55" s="106"/>
      <c r="FUL55" s="110"/>
      <c r="FUM55" s="105"/>
      <c r="FUN55" s="105"/>
      <c r="FUY55" s="97"/>
      <c r="FVE55" s="100"/>
      <c r="FVI55" s="97"/>
      <c r="FVV55" s="97"/>
      <c r="FXA55" s="108"/>
      <c r="FXB55" s="109"/>
      <c r="FXC55" s="105"/>
      <c r="FXD55" s="110"/>
      <c r="FXE55" s="106"/>
      <c r="FXF55" s="110"/>
      <c r="FXG55" s="105"/>
      <c r="FXH55" s="105"/>
      <c r="FXS55" s="97"/>
      <c r="FXY55" s="100"/>
      <c r="FYC55" s="97"/>
      <c r="FYP55" s="97"/>
      <c r="FZU55" s="108"/>
      <c r="FZV55" s="109"/>
      <c r="FZW55" s="105"/>
      <c r="FZX55" s="110"/>
      <c r="FZY55" s="106"/>
      <c r="FZZ55" s="110"/>
      <c r="GAA55" s="105"/>
      <c r="GAB55" s="105"/>
      <c r="GAM55" s="97"/>
      <c r="GAS55" s="100"/>
      <c r="GAW55" s="97"/>
      <c r="GBJ55" s="97"/>
      <c r="GCO55" s="108"/>
      <c r="GCP55" s="109"/>
      <c r="GCQ55" s="105"/>
      <c r="GCR55" s="110"/>
      <c r="GCS55" s="106"/>
      <c r="GCT55" s="110"/>
      <c r="GCU55" s="105"/>
      <c r="GCV55" s="105"/>
      <c r="GDG55" s="97"/>
      <c r="GDM55" s="100"/>
      <c r="GDQ55" s="97"/>
      <c r="GED55" s="97"/>
      <c r="GFI55" s="108"/>
      <c r="GFJ55" s="109"/>
      <c r="GFK55" s="105"/>
      <c r="GFL55" s="110"/>
      <c r="GFM55" s="106"/>
      <c r="GFN55" s="110"/>
      <c r="GFO55" s="105"/>
      <c r="GFP55" s="105"/>
      <c r="GGA55" s="97"/>
      <c r="GGG55" s="100"/>
      <c r="GGK55" s="97"/>
      <c r="GGX55" s="97"/>
      <c r="GIC55" s="108"/>
      <c r="GID55" s="109"/>
      <c r="GIE55" s="105"/>
      <c r="GIF55" s="110"/>
      <c r="GIG55" s="106"/>
      <c r="GIH55" s="110"/>
      <c r="GII55" s="105"/>
      <c r="GIJ55" s="105"/>
      <c r="GIU55" s="97"/>
      <c r="GJA55" s="100"/>
      <c r="GJE55" s="97"/>
      <c r="GJR55" s="97"/>
      <c r="GKW55" s="108"/>
      <c r="GKX55" s="109"/>
      <c r="GKY55" s="105"/>
      <c r="GKZ55" s="110"/>
      <c r="GLA55" s="106"/>
      <c r="GLB55" s="110"/>
      <c r="GLC55" s="105"/>
      <c r="GLD55" s="105"/>
      <c r="GLO55" s="97"/>
      <c r="GLU55" s="100"/>
      <c r="GLY55" s="97"/>
      <c r="GML55" s="97"/>
      <c r="GNQ55" s="108"/>
      <c r="GNR55" s="109"/>
      <c r="GNS55" s="105"/>
      <c r="GNT55" s="110"/>
      <c r="GNU55" s="106"/>
      <c r="GNV55" s="110"/>
      <c r="GNW55" s="105"/>
      <c r="GNX55" s="105"/>
      <c r="GOI55" s="97"/>
      <c r="GOO55" s="100"/>
      <c r="GOS55" s="97"/>
      <c r="GPF55" s="97"/>
      <c r="GQK55" s="108"/>
      <c r="GQL55" s="109"/>
      <c r="GQM55" s="105"/>
      <c r="GQN55" s="110"/>
      <c r="GQO55" s="106"/>
      <c r="GQP55" s="110"/>
      <c r="GQQ55" s="105"/>
      <c r="GQR55" s="105"/>
      <c r="GRC55" s="97"/>
      <c r="GRI55" s="100"/>
      <c r="GRM55" s="97"/>
      <c r="GRZ55" s="97"/>
      <c r="GTE55" s="108"/>
      <c r="GTF55" s="109"/>
      <c r="GTG55" s="105"/>
      <c r="GTH55" s="110"/>
      <c r="GTI55" s="106"/>
      <c r="GTJ55" s="110"/>
      <c r="GTK55" s="105"/>
      <c r="GTL55" s="105"/>
      <c r="GTW55" s="97"/>
      <c r="GUC55" s="100"/>
      <c r="GUG55" s="97"/>
      <c r="GUT55" s="97"/>
      <c r="GVY55" s="108"/>
      <c r="GVZ55" s="109"/>
      <c r="GWA55" s="105"/>
      <c r="GWB55" s="110"/>
      <c r="GWC55" s="106"/>
      <c r="GWD55" s="110"/>
      <c r="GWE55" s="105"/>
      <c r="GWF55" s="105"/>
      <c r="GWQ55" s="97"/>
      <c r="GWW55" s="100"/>
      <c r="GXA55" s="97"/>
      <c r="GXN55" s="97"/>
      <c r="GYS55" s="108"/>
      <c r="GYT55" s="109"/>
      <c r="GYU55" s="105"/>
      <c r="GYV55" s="110"/>
      <c r="GYW55" s="106"/>
      <c r="GYX55" s="110"/>
      <c r="GYY55" s="105"/>
      <c r="GYZ55" s="105"/>
      <c r="GZK55" s="97"/>
      <c r="GZQ55" s="100"/>
      <c r="GZU55" s="97"/>
      <c r="HAH55" s="97"/>
      <c r="HBM55" s="108"/>
      <c r="HBN55" s="109"/>
      <c r="HBO55" s="105"/>
      <c r="HBP55" s="110"/>
      <c r="HBQ55" s="106"/>
      <c r="HBR55" s="110"/>
      <c r="HBS55" s="105"/>
      <c r="HBT55" s="105"/>
      <c r="HCE55" s="97"/>
      <c r="HCK55" s="100"/>
      <c r="HCO55" s="97"/>
      <c r="HDB55" s="97"/>
      <c r="HEG55" s="108"/>
      <c r="HEH55" s="109"/>
      <c r="HEI55" s="105"/>
      <c r="HEJ55" s="110"/>
      <c r="HEK55" s="106"/>
      <c r="HEL55" s="110"/>
      <c r="HEM55" s="105"/>
      <c r="HEN55" s="105"/>
      <c r="HEY55" s="97"/>
      <c r="HFE55" s="100"/>
      <c r="HFI55" s="97"/>
      <c r="HFV55" s="97"/>
      <c r="HHA55" s="108"/>
      <c r="HHB55" s="109"/>
      <c r="HHC55" s="105"/>
      <c r="HHD55" s="110"/>
      <c r="HHE55" s="106"/>
      <c r="HHF55" s="110"/>
      <c r="HHG55" s="105"/>
      <c r="HHH55" s="105"/>
      <c r="HHS55" s="97"/>
      <c r="HHY55" s="100"/>
      <c r="HIC55" s="97"/>
      <c r="HIP55" s="97"/>
      <c r="HJU55" s="108"/>
      <c r="HJV55" s="109"/>
      <c r="HJW55" s="105"/>
      <c r="HJX55" s="110"/>
      <c r="HJY55" s="106"/>
      <c r="HJZ55" s="110"/>
      <c r="HKA55" s="105"/>
      <c r="HKB55" s="105"/>
      <c r="HKM55" s="97"/>
      <c r="HKS55" s="100"/>
      <c r="HKW55" s="97"/>
      <c r="HLJ55" s="97"/>
      <c r="HMO55" s="108"/>
      <c r="HMP55" s="109"/>
      <c r="HMQ55" s="105"/>
      <c r="HMR55" s="110"/>
      <c r="HMS55" s="106"/>
      <c r="HMT55" s="110"/>
      <c r="HMU55" s="105"/>
      <c r="HMV55" s="105"/>
      <c r="HNG55" s="97"/>
      <c r="HNM55" s="100"/>
      <c r="HNQ55" s="97"/>
      <c r="HOD55" s="97"/>
      <c r="HPI55" s="108"/>
      <c r="HPJ55" s="109"/>
      <c r="HPK55" s="105"/>
      <c r="HPL55" s="110"/>
      <c r="HPM55" s="106"/>
      <c r="HPN55" s="110"/>
      <c r="HPO55" s="105"/>
      <c r="HPP55" s="105"/>
      <c r="HQA55" s="97"/>
      <c r="HQG55" s="100"/>
      <c r="HQK55" s="97"/>
      <c r="HQX55" s="97"/>
      <c r="HSC55" s="108"/>
      <c r="HSD55" s="109"/>
      <c r="HSE55" s="105"/>
      <c r="HSF55" s="110"/>
      <c r="HSG55" s="106"/>
      <c r="HSH55" s="110"/>
      <c r="HSI55" s="105"/>
      <c r="HSJ55" s="105"/>
      <c r="HSU55" s="97"/>
      <c r="HTA55" s="100"/>
      <c r="HTE55" s="97"/>
      <c r="HTR55" s="97"/>
      <c r="HUW55" s="108"/>
      <c r="HUX55" s="109"/>
      <c r="HUY55" s="105"/>
      <c r="HUZ55" s="110"/>
      <c r="HVA55" s="106"/>
      <c r="HVB55" s="110"/>
      <c r="HVC55" s="105"/>
      <c r="HVD55" s="105"/>
      <c r="HVO55" s="97"/>
      <c r="HVU55" s="100"/>
      <c r="HVY55" s="97"/>
      <c r="HWL55" s="97"/>
      <c r="HXQ55" s="108"/>
      <c r="HXR55" s="109"/>
      <c r="HXS55" s="105"/>
      <c r="HXT55" s="110"/>
      <c r="HXU55" s="106"/>
      <c r="HXV55" s="110"/>
      <c r="HXW55" s="105"/>
      <c r="HXX55" s="105"/>
      <c r="HYI55" s="97"/>
      <c r="HYO55" s="100"/>
      <c r="HYS55" s="97"/>
      <c r="HZF55" s="97"/>
      <c r="IAK55" s="108"/>
      <c r="IAL55" s="109"/>
      <c r="IAM55" s="105"/>
      <c r="IAN55" s="110"/>
      <c r="IAO55" s="106"/>
      <c r="IAP55" s="110"/>
      <c r="IAQ55" s="105"/>
      <c r="IAR55" s="105"/>
      <c r="IBC55" s="97"/>
      <c r="IBI55" s="100"/>
      <c r="IBM55" s="97"/>
      <c r="IBZ55" s="97"/>
      <c r="IDE55" s="108"/>
      <c r="IDF55" s="109"/>
      <c r="IDG55" s="105"/>
      <c r="IDH55" s="110"/>
      <c r="IDI55" s="106"/>
      <c r="IDJ55" s="110"/>
      <c r="IDK55" s="105"/>
      <c r="IDL55" s="105"/>
      <c r="IDW55" s="97"/>
      <c r="IEC55" s="100"/>
      <c r="IEG55" s="97"/>
      <c r="IET55" s="97"/>
      <c r="IFY55" s="108"/>
      <c r="IFZ55" s="109"/>
      <c r="IGA55" s="105"/>
      <c r="IGB55" s="110"/>
      <c r="IGC55" s="106"/>
      <c r="IGD55" s="110"/>
      <c r="IGE55" s="105"/>
      <c r="IGF55" s="105"/>
      <c r="IGQ55" s="97"/>
      <c r="IGW55" s="100"/>
      <c r="IHA55" s="97"/>
      <c r="IHN55" s="97"/>
      <c r="IIS55" s="108"/>
      <c r="IIT55" s="109"/>
      <c r="IIU55" s="105"/>
      <c r="IIV55" s="110"/>
      <c r="IIW55" s="106"/>
      <c r="IIX55" s="110"/>
      <c r="IIY55" s="105"/>
      <c r="IIZ55" s="105"/>
      <c r="IJK55" s="97"/>
      <c r="IJQ55" s="100"/>
      <c r="IJU55" s="97"/>
      <c r="IKH55" s="97"/>
      <c r="ILM55" s="108"/>
      <c r="ILN55" s="109"/>
      <c r="ILO55" s="105"/>
      <c r="ILP55" s="110"/>
      <c r="ILQ55" s="106"/>
      <c r="ILR55" s="110"/>
      <c r="ILS55" s="105"/>
      <c r="ILT55" s="105"/>
      <c r="IME55" s="97"/>
      <c r="IMK55" s="100"/>
      <c r="IMO55" s="97"/>
      <c r="INB55" s="97"/>
      <c r="IOG55" s="108"/>
      <c r="IOH55" s="109"/>
      <c r="IOI55" s="105"/>
      <c r="IOJ55" s="110"/>
      <c r="IOK55" s="106"/>
      <c r="IOL55" s="110"/>
      <c r="IOM55" s="105"/>
      <c r="ION55" s="105"/>
      <c r="IOY55" s="97"/>
      <c r="IPE55" s="100"/>
      <c r="IPI55" s="97"/>
      <c r="IPV55" s="97"/>
      <c r="IRA55" s="108"/>
      <c r="IRB55" s="109"/>
      <c r="IRC55" s="105"/>
      <c r="IRD55" s="110"/>
      <c r="IRE55" s="106"/>
      <c r="IRF55" s="110"/>
      <c r="IRG55" s="105"/>
      <c r="IRH55" s="105"/>
      <c r="IRS55" s="97"/>
      <c r="IRY55" s="100"/>
      <c r="ISC55" s="97"/>
      <c r="ISP55" s="97"/>
      <c r="ITU55" s="108"/>
      <c r="ITV55" s="109"/>
      <c r="ITW55" s="105"/>
      <c r="ITX55" s="110"/>
      <c r="ITY55" s="106"/>
      <c r="ITZ55" s="110"/>
      <c r="IUA55" s="105"/>
      <c r="IUB55" s="105"/>
      <c r="IUM55" s="97"/>
      <c r="IUS55" s="100"/>
      <c r="IUW55" s="97"/>
      <c r="IVJ55" s="97"/>
      <c r="IWO55" s="108"/>
      <c r="IWP55" s="109"/>
      <c r="IWQ55" s="105"/>
      <c r="IWR55" s="110"/>
      <c r="IWS55" s="106"/>
      <c r="IWT55" s="110"/>
      <c r="IWU55" s="105"/>
      <c r="IWV55" s="105"/>
      <c r="IXG55" s="97"/>
      <c r="IXM55" s="100"/>
      <c r="IXQ55" s="97"/>
      <c r="IYD55" s="97"/>
      <c r="IZI55" s="108"/>
      <c r="IZJ55" s="109"/>
      <c r="IZK55" s="105"/>
      <c r="IZL55" s="110"/>
      <c r="IZM55" s="106"/>
      <c r="IZN55" s="110"/>
      <c r="IZO55" s="105"/>
      <c r="IZP55" s="105"/>
      <c r="JAA55" s="97"/>
      <c r="JAG55" s="100"/>
      <c r="JAK55" s="97"/>
      <c r="JAX55" s="97"/>
      <c r="JCC55" s="108"/>
      <c r="JCD55" s="109"/>
      <c r="JCE55" s="105"/>
      <c r="JCF55" s="110"/>
      <c r="JCG55" s="106"/>
      <c r="JCH55" s="110"/>
      <c r="JCI55" s="105"/>
      <c r="JCJ55" s="105"/>
      <c r="JCU55" s="97"/>
      <c r="JDA55" s="100"/>
      <c r="JDE55" s="97"/>
      <c r="JDR55" s="97"/>
      <c r="JEW55" s="108"/>
      <c r="JEX55" s="109"/>
      <c r="JEY55" s="105"/>
      <c r="JEZ55" s="110"/>
      <c r="JFA55" s="106"/>
      <c r="JFB55" s="110"/>
      <c r="JFC55" s="105"/>
      <c r="JFD55" s="105"/>
      <c r="JFO55" s="97"/>
      <c r="JFU55" s="100"/>
      <c r="JFY55" s="97"/>
      <c r="JGL55" s="97"/>
      <c r="JHQ55" s="108"/>
      <c r="JHR55" s="109"/>
      <c r="JHS55" s="105"/>
      <c r="JHT55" s="110"/>
      <c r="JHU55" s="106"/>
      <c r="JHV55" s="110"/>
      <c r="JHW55" s="105"/>
      <c r="JHX55" s="105"/>
      <c r="JII55" s="97"/>
      <c r="JIO55" s="100"/>
      <c r="JIS55" s="97"/>
      <c r="JJF55" s="97"/>
      <c r="JKK55" s="108"/>
      <c r="JKL55" s="109"/>
      <c r="JKM55" s="105"/>
      <c r="JKN55" s="110"/>
      <c r="JKO55" s="106"/>
      <c r="JKP55" s="110"/>
      <c r="JKQ55" s="105"/>
      <c r="JKR55" s="105"/>
      <c r="JLC55" s="97"/>
      <c r="JLI55" s="100"/>
      <c r="JLM55" s="97"/>
      <c r="JLZ55" s="97"/>
      <c r="JNE55" s="108"/>
      <c r="JNF55" s="109"/>
      <c r="JNG55" s="105"/>
      <c r="JNH55" s="110"/>
      <c r="JNI55" s="106"/>
      <c r="JNJ55" s="110"/>
      <c r="JNK55" s="105"/>
      <c r="JNL55" s="105"/>
      <c r="JNW55" s="97"/>
      <c r="JOC55" s="100"/>
      <c r="JOG55" s="97"/>
      <c r="JOT55" s="97"/>
      <c r="JPY55" s="108"/>
      <c r="JPZ55" s="109"/>
      <c r="JQA55" s="105"/>
      <c r="JQB55" s="110"/>
      <c r="JQC55" s="106"/>
      <c r="JQD55" s="110"/>
      <c r="JQE55" s="105"/>
      <c r="JQF55" s="105"/>
      <c r="JQQ55" s="97"/>
      <c r="JQW55" s="100"/>
      <c r="JRA55" s="97"/>
      <c r="JRN55" s="97"/>
      <c r="JSS55" s="108"/>
      <c r="JST55" s="109"/>
      <c r="JSU55" s="105"/>
      <c r="JSV55" s="110"/>
      <c r="JSW55" s="106"/>
      <c r="JSX55" s="110"/>
      <c r="JSY55" s="105"/>
      <c r="JSZ55" s="105"/>
      <c r="JTK55" s="97"/>
      <c r="JTQ55" s="100"/>
      <c r="JTU55" s="97"/>
      <c r="JUH55" s="97"/>
    </row>
    <row r="56" spans="1:1016 1027:2045 2058:3066 3097:4074 4105:5120 5131:6139 6145:7157 7170:7314" x14ac:dyDescent="0.2">
      <c r="A56" s="108"/>
      <c r="B56" s="109"/>
      <c r="C56" s="105"/>
      <c r="D56" s="110"/>
      <c r="E56" s="106"/>
      <c r="F56" s="110"/>
      <c r="G56" s="105"/>
      <c r="H56" s="105"/>
      <c r="S56" s="97"/>
      <c r="Y56" s="100"/>
      <c r="AC56" s="97"/>
      <c r="AP56" s="97"/>
      <c r="BU56" s="108"/>
      <c r="BV56" s="109"/>
      <c r="BW56" s="105"/>
      <c r="BX56" s="110"/>
      <c r="BY56" s="106"/>
      <c r="BZ56" s="110"/>
      <c r="CA56" s="105"/>
      <c r="CB56" s="105"/>
      <c r="CM56" s="97"/>
      <c r="CS56" s="100"/>
      <c r="CW56" s="97"/>
      <c r="DJ56" s="97"/>
      <c r="EO56" s="108"/>
      <c r="EP56" s="109"/>
      <c r="EQ56" s="105"/>
      <c r="ER56" s="110"/>
      <c r="ES56" s="106"/>
      <c r="ET56" s="110"/>
      <c r="EU56" s="105"/>
      <c r="EV56" s="105"/>
      <c r="FG56" s="97"/>
      <c r="FM56" s="100"/>
      <c r="FQ56" s="97"/>
      <c r="GD56" s="97"/>
      <c r="HI56" s="108"/>
      <c r="HJ56" s="109"/>
      <c r="HK56" s="105"/>
      <c r="HL56" s="110"/>
      <c r="HM56" s="106"/>
      <c r="HN56" s="110"/>
      <c r="HO56" s="105"/>
      <c r="HP56" s="105"/>
      <c r="IA56" s="97"/>
      <c r="IG56" s="100"/>
      <c r="IK56" s="97"/>
      <c r="IX56" s="97"/>
      <c r="KC56" s="108"/>
      <c r="KD56" s="109"/>
      <c r="KE56" s="105"/>
      <c r="KF56" s="110"/>
      <c r="KG56" s="106"/>
      <c r="KH56" s="110"/>
      <c r="KI56" s="105"/>
      <c r="KJ56" s="105"/>
      <c r="KU56" s="97"/>
      <c r="LA56" s="100"/>
      <c r="LE56" s="97"/>
      <c r="LR56" s="97"/>
      <c r="MW56" s="108"/>
      <c r="MX56" s="109"/>
      <c r="MY56" s="105"/>
      <c r="MZ56" s="110"/>
      <c r="NA56" s="106"/>
      <c r="NB56" s="110"/>
      <c r="NC56" s="105"/>
      <c r="ND56" s="105"/>
      <c r="NO56" s="97"/>
      <c r="NU56" s="100"/>
      <c r="NY56" s="97"/>
      <c r="OL56" s="97"/>
      <c r="PQ56" s="108"/>
      <c r="PR56" s="109"/>
      <c r="PS56" s="105"/>
      <c r="PT56" s="110"/>
      <c r="PU56" s="106"/>
      <c r="PV56" s="110"/>
      <c r="PW56" s="105"/>
      <c r="PX56" s="105"/>
      <c r="QI56" s="97"/>
      <c r="QO56" s="100"/>
      <c r="QS56" s="97"/>
      <c r="RF56" s="97"/>
      <c r="SK56" s="108"/>
      <c r="SL56" s="109"/>
      <c r="SM56" s="105"/>
      <c r="SN56" s="110"/>
      <c r="SO56" s="106"/>
      <c r="SP56" s="110"/>
      <c r="SQ56" s="105"/>
      <c r="SR56" s="105"/>
      <c r="TC56" s="97"/>
      <c r="TI56" s="100"/>
      <c r="TM56" s="97"/>
      <c r="TZ56" s="97"/>
      <c r="VE56" s="108"/>
      <c r="VF56" s="109"/>
      <c r="VG56" s="105"/>
      <c r="VH56" s="110"/>
      <c r="VI56" s="106"/>
      <c r="VJ56" s="110"/>
      <c r="VK56" s="105"/>
      <c r="VL56" s="105"/>
      <c r="VW56" s="97"/>
      <c r="WC56" s="100"/>
      <c r="WG56" s="97"/>
      <c r="WT56" s="97"/>
      <c r="XY56" s="108"/>
      <c r="XZ56" s="109"/>
      <c r="YA56" s="105"/>
      <c r="YB56" s="110"/>
      <c r="YC56" s="106"/>
      <c r="YD56" s="110"/>
      <c r="YE56" s="105"/>
      <c r="YF56" s="105"/>
      <c r="YQ56" s="97"/>
      <c r="YW56" s="100"/>
      <c r="ZA56" s="97"/>
      <c r="ZN56" s="97"/>
      <c r="AAS56" s="108"/>
      <c r="AAT56" s="109"/>
      <c r="AAU56" s="105"/>
      <c r="AAV56" s="110"/>
      <c r="AAW56" s="106"/>
      <c r="AAX56" s="110"/>
      <c r="AAY56" s="105"/>
      <c r="AAZ56" s="105"/>
      <c r="ABK56" s="97"/>
      <c r="ABQ56" s="100"/>
      <c r="ABU56" s="97"/>
      <c r="ACH56" s="97"/>
      <c r="ADM56" s="108"/>
      <c r="ADN56" s="109"/>
      <c r="ADO56" s="105"/>
      <c r="ADP56" s="110"/>
      <c r="ADQ56" s="106"/>
      <c r="ADR56" s="110"/>
      <c r="ADS56" s="105"/>
      <c r="ADT56" s="105"/>
      <c r="AEE56" s="97"/>
      <c r="AEK56" s="100"/>
      <c r="AEO56" s="97"/>
      <c r="AFB56" s="97"/>
      <c r="AGG56" s="108"/>
      <c r="AGH56" s="109"/>
      <c r="AGI56" s="105"/>
      <c r="AGJ56" s="110"/>
      <c r="AGK56" s="106"/>
      <c r="AGL56" s="110"/>
      <c r="AGM56" s="105"/>
      <c r="AGN56" s="105"/>
      <c r="AGY56" s="97"/>
      <c r="AHE56" s="100"/>
      <c r="AHI56" s="97"/>
      <c r="AHV56" s="97"/>
      <c r="AJA56" s="108"/>
      <c r="AJB56" s="109"/>
      <c r="AJC56" s="105"/>
      <c r="AJD56" s="110"/>
      <c r="AJE56" s="106"/>
      <c r="AJF56" s="110"/>
      <c r="AJG56" s="105"/>
      <c r="AJH56" s="105"/>
      <c r="AJS56" s="97"/>
      <c r="AJY56" s="100"/>
      <c r="AKC56" s="97"/>
      <c r="AKP56" s="97"/>
      <c r="ALU56" s="108"/>
      <c r="ALV56" s="109"/>
      <c r="ALW56" s="105"/>
      <c r="ALX56" s="110"/>
      <c r="ALY56" s="106"/>
      <c r="ALZ56" s="110"/>
      <c r="AMA56" s="105"/>
      <c r="AMB56" s="105"/>
      <c r="AMM56" s="97"/>
      <c r="AMS56" s="100"/>
      <c r="AMW56" s="97"/>
      <c r="ANJ56" s="97"/>
      <c r="AOO56" s="108"/>
      <c r="AOP56" s="109"/>
      <c r="AOQ56" s="105"/>
      <c r="AOR56" s="110"/>
      <c r="AOS56" s="106"/>
      <c r="AOT56" s="110"/>
      <c r="AOU56" s="105"/>
      <c r="AOV56" s="105"/>
      <c r="APG56" s="97"/>
      <c r="APM56" s="100"/>
      <c r="APQ56" s="97"/>
      <c r="AQD56" s="97"/>
      <c r="ARI56" s="108"/>
      <c r="ARJ56" s="109"/>
      <c r="ARK56" s="105"/>
      <c r="ARL56" s="110"/>
      <c r="ARM56" s="106"/>
      <c r="ARN56" s="110"/>
      <c r="ARO56" s="105"/>
      <c r="ARP56" s="105"/>
      <c r="ASA56" s="97"/>
      <c r="ASG56" s="100"/>
      <c r="ASK56" s="97"/>
      <c r="ASX56" s="97"/>
      <c r="AUC56" s="108"/>
      <c r="AUD56" s="109"/>
      <c r="AUE56" s="105"/>
      <c r="AUF56" s="110"/>
      <c r="AUG56" s="106"/>
      <c r="AUH56" s="110"/>
      <c r="AUI56" s="105"/>
      <c r="AUJ56" s="105"/>
      <c r="AUU56" s="97"/>
      <c r="AVA56" s="100"/>
      <c r="AVE56" s="97"/>
      <c r="AVR56" s="97"/>
      <c r="AWW56" s="108"/>
      <c r="AWX56" s="109"/>
      <c r="AWY56" s="105"/>
      <c r="AWZ56" s="110"/>
      <c r="AXA56" s="106"/>
      <c r="AXB56" s="110"/>
      <c r="AXC56" s="105"/>
      <c r="AXD56" s="105"/>
      <c r="AXO56" s="97"/>
      <c r="AXU56" s="100"/>
      <c r="AXY56" s="97"/>
      <c r="AYL56" s="97"/>
      <c r="AZQ56" s="108"/>
      <c r="AZR56" s="109"/>
      <c r="AZS56" s="105"/>
      <c r="AZT56" s="110"/>
      <c r="AZU56" s="106"/>
      <c r="AZV56" s="110"/>
      <c r="AZW56" s="105"/>
      <c r="AZX56" s="105"/>
      <c r="BAI56" s="97"/>
      <c r="BAO56" s="100"/>
      <c r="BAS56" s="97"/>
      <c r="BBF56" s="97"/>
      <c r="BCK56" s="108"/>
      <c r="BCL56" s="109"/>
      <c r="BCM56" s="105"/>
      <c r="BCN56" s="110"/>
      <c r="BCO56" s="106"/>
      <c r="BCP56" s="110"/>
      <c r="BCQ56" s="105"/>
      <c r="BCR56" s="105"/>
      <c r="BDC56" s="97"/>
      <c r="BDI56" s="100"/>
      <c r="BDM56" s="97"/>
      <c r="BDZ56" s="97"/>
      <c r="BFE56" s="108"/>
      <c r="BFF56" s="109"/>
      <c r="BFG56" s="105"/>
      <c r="BFH56" s="110"/>
      <c r="BFI56" s="106"/>
      <c r="BFJ56" s="110"/>
      <c r="BFK56" s="105"/>
      <c r="BFL56" s="105"/>
      <c r="BFW56" s="97"/>
      <c r="BGC56" s="100"/>
      <c r="BGG56" s="97"/>
      <c r="BGT56" s="97"/>
      <c r="BHY56" s="108"/>
      <c r="BHZ56" s="109"/>
      <c r="BIA56" s="105"/>
      <c r="BIB56" s="110"/>
      <c r="BIC56" s="106"/>
      <c r="BID56" s="110"/>
      <c r="BIE56" s="105"/>
      <c r="BIF56" s="105"/>
      <c r="BIQ56" s="97"/>
      <c r="BIW56" s="100"/>
      <c r="BJA56" s="97"/>
      <c r="BJN56" s="97"/>
      <c r="BKS56" s="108"/>
      <c r="BKT56" s="109"/>
      <c r="BKU56" s="105"/>
      <c r="BKV56" s="110"/>
      <c r="BKW56" s="106"/>
      <c r="BKX56" s="110"/>
      <c r="BKY56" s="105"/>
      <c r="BKZ56" s="105"/>
      <c r="BLK56" s="97"/>
      <c r="BLQ56" s="100"/>
      <c r="BLU56" s="97"/>
      <c r="BMH56" s="97"/>
      <c r="BNM56" s="108"/>
      <c r="BNN56" s="109"/>
      <c r="BNO56" s="105"/>
      <c r="BNP56" s="110"/>
      <c r="BNQ56" s="106"/>
      <c r="BNR56" s="110"/>
      <c r="BNS56" s="105"/>
      <c r="BNT56" s="105"/>
      <c r="BOE56" s="97"/>
      <c r="BOK56" s="100"/>
      <c r="BOO56" s="97"/>
      <c r="BPB56" s="97"/>
      <c r="BQG56" s="108"/>
      <c r="BQH56" s="109"/>
      <c r="BQI56" s="105"/>
      <c r="BQJ56" s="110"/>
      <c r="BQK56" s="106"/>
      <c r="BQL56" s="110"/>
      <c r="BQM56" s="105"/>
      <c r="BQN56" s="105"/>
      <c r="BQY56" s="97"/>
      <c r="BRE56" s="100"/>
      <c r="BRI56" s="97"/>
      <c r="BRV56" s="97"/>
      <c r="BTA56" s="108"/>
      <c r="BTB56" s="109"/>
      <c r="BTC56" s="105"/>
      <c r="BTD56" s="110"/>
      <c r="BTE56" s="106"/>
      <c r="BTF56" s="110"/>
      <c r="BTG56" s="105"/>
      <c r="BTH56" s="105"/>
      <c r="BTS56" s="97"/>
      <c r="BTY56" s="100"/>
      <c r="BUC56" s="97"/>
      <c r="BUP56" s="97"/>
      <c r="BVU56" s="108"/>
      <c r="BVV56" s="109"/>
      <c r="BVW56" s="105"/>
      <c r="BVX56" s="110"/>
      <c r="BVY56" s="106"/>
      <c r="BVZ56" s="110"/>
      <c r="BWA56" s="105"/>
      <c r="BWB56" s="105"/>
      <c r="BWM56" s="97"/>
      <c r="BWS56" s="100"/>
      <c r="BWW56" s="97"/>
      <c r="BXJ56" s="97"/>
      <c r="BYO56" s="108"/>
      <c r="BYP56" s="109"/>
      <c r="BYQ56" s="105"/>
      <c r="BYR56" s="110"/>
      <c r="BYS56" s="106"/>
      <c r="BYT56" s="110"/>
      <c r="BYU56" s="105"/>
      <c r="BYV56" s="105"/>
      <c r="BZG56" s="97"/>
      <c r="BZM56" s="100"/>
      <c r="BZQ56" s="97"/>
      <c r="CAD56" s="97"/>
      <c r="CBI56" s="108"/>
      <c r="CBJ56" s="109"/>
      <c r="CBK56" s="105"/>
      <c r="CBL56" s="110"/>
      <c r="CBM56" s="106"/>
      <c r="CBN56" s="110"/>
      <c r="CBO56" s="105"/>
      <c r="CBP56" s="105"/>
      <c r="CCA56" s="97"/>
      <c r="CCG56" s="100"/>
      <c r="CCK56" s="97"/>
      <c r="CCX56" s="97"/>
      <c r="CEC56" s="108"/>
      <c r="CED56" s="109"/>
      <c r="CEE56" s="105"/>
      <c r="CEF56" s="110"/>
      <c r="CEG56" s="106"/>
      <c r="CEH56" s="110"/>
      <c r="CEI56" s="105"/>
      <c r="CEJ56" s="105"/>
      <c r="CEU56" s="97"/>
      <c r="CFA56" s="100"/>
      <c r="CFE56" s="97"/>
      <c r="CFR56" s="97"/>
      <c r="CGW56" s="108"/>
      <c r="CGX56" s="109"/>
      <c r="CGY56" s="105"/>
      <c r="CGZ56" s="110"/>
      <c r="CHA56" s="106"/>
      <c r="CHB56" s="110"/>
      <c r="CHC56" s="105"/>
      <c r="CHD56" s="105"/>
      <c r="CHO56" s="97"/>
      <c r="CHU56" s="100"/>
      <c r="CHY56" s="97"/>
      <c r="CIL56" s="97"/>
      <c r="CJQ56" s="108"/>
      <c r="CJR56" s="109"/>
      <c r="CJS56" s="105"/>
      <c r="CJT56" s="110"/>
      <c r="CJU56" s="106"/>
      <c r="CJV56" s="110"/>
      <c r="CJW56" s="105"/>
      <c r="CJX56" s="105"/>
      <c r="CKI56" s="97"/>
      <c r="CKO56" s="100"/>
      <c r="CKS56" s="97"/>
      <c r="CLF56" s="97"/>
      <c r="CMK56" s="108"/>
      <c r="CML56" s="109"/>
      <c r="CMM56" s="105"/>
      <c r="CMN56" s="110"/>
      <c r="CMO56" s="106"/>
      <c r="CMP56" s="110"/>
      <c r="CMQ56" s="105"/>
      <c r="CMR56" s="105"/>
      <c r="CNC56" s="97"/>
      <c r="CNI56" s="100"/>
      <c r="CNM56" s="97"/>
      <c r="CNZ56" s="97"/>
      <c r="CPE56" s="108"/>
      <c r="CPF56" s="109"/>
      <c r="CPG56" s="105"/>
      <c r="CPH56" s="110"/>
      <c r="CPI56" s="106"/>
      <c r="CPJ56" s="110"/>
      <c r="CPK56" s="105"/>
      <c r="CPL56" s="105"/>
      <c r="CPW56" s="97"/>
      <c r="CQC56" s="100"/>
      <c r="CQG56" s="97"/>
      <c r="CQT56" s="97"/>
      <c r="CRY56" s="108"/>
      <c r="CRZ56" s="109"/>
      <c r="CSA56" s="105"/>
      <c r="CSB56" s="110"/>
      <c r="CSC56" s="106"/>
      <c r="CSD56" s="110"/>
      <c r="CSE56" s="105"/>
      <c r="CSF56" s="105"/>
      <c r="CSQ56" s="97"/>
      <c r="CSW56" s="100"/>
      <c r="CTA56" s="97"/>
      <c r="CTN56" s="97"/>
      <c r="CUS56" s="108"/>
      <c r="CUT56" s="109"/>
      <c r="CUU56" s="105"/>
      <c r="CUV56" s="110"/>
      <c r="CUW56" s="106"/>
      <c r="CUX56" s="110"/>
      <c r="CUY56" s="105"/>
      <c r="CUZ56" s="105"/>
      <c r="CVK56" s="97"/>
      <c r="CVQ56" s="100"/>
      <c r="CVU56" s="97"/>
      <c r="CWH56" s="97"/>
      <c r="CXM56" s="108"/>
      <c r="CXN56" s="109"/>
      <c r="CXO56" s="105"/>
      <c r="CXP56" s="110"/>
      <c r="CXQ56" s="106"/>
      <c r="CXR56" s="110"/>
      <c r="CXS56" s="105"/>
      <c r="CXT56" s="105"/>
      <c r="CYE56" s="97"/>
      <c r="CYK56" s="100"/>
      <c r="CYO56" s="97"/>
      <c r="CZB56" s="97"/>
      <c r="DAG56" s="108"/>
      <c r="DAH56" s="109"/>
      <c r="DAI56" s="105"/>
      <c r="DAJ56" s="110"/>
      <c r="DAK56" s="106"/>
      <c r="DAL56" s="110"/>
      <c r="DAM56" s="105"/>
      <c r="DAN56" s="105"/>
      <c r="DAY56" s="97"/>
      <c r="DBE56" s="100"/>
      <c r="DBI56" s="97"/>
      <c r="DBV56" s="97"/>
      <c r="DDA56" s="108"/>
      <c r="DDB56" s="109"/>
      <c r="DDC56" s="105"/>
      <c r="DDD56" s="110"/>
      <c r="DDE56" s="106"/>
      <c r="DDF56" s="110"/>
      <c r="DDG56" s="105"/>
      <c r="DDH56" s="105"/>
      <c r="DDS56" s="97"/>
      <c r="DDY56" s="100"/>
      <c r="DEC56" s="97"/>
      <c r="DEP56" s="97"/>
      <c r="DFU56" s="108"/>
      <c r="DFV56" s="109"/>
      <c r="DFW56" s="105"/>
      <c r="DFX56" s="110"/>
      <c r="DFY56" s="106"/>
      <c r="DFZ56" s="110"/>
      <c r="DGA56" s="105"/>
      <c r="DGB56" s="105"/>
      <c r="DGM56" s="97"/>
      <c r="DGS56" s="100"/>
      <c r="DGW56" s="97"/>
      <c r="DHJ56" s="97"/>
      <c r="DIO56" s="108"/>
      <c r="DIP56" s="109"/>
      <c r="DIQ56" s="105"/>
      <c r="DIR56" s="110"/>
      <c r="DIS56" s="106"/>
      <c r="DIT56" s="110"/>
      <c r="DIU56" s="105"/>
      <c r="DIV56" s="105"/>
      <c r="DJG56" s="97"/>
      <c r="DJM56" s="100"/>
      <c r="DJQ56" s="97"/>
      <c r="DKD56" s="97"/>
      <c r="DLI56" s="108"/>
      <c r="DLJ56" s="109"/>
      <c r="DLK56" s="105"/>
      <c r="DLL56" s="110"/>
      <c r="DLM56" s="106"/>
      <c r="DLN56" s="110"/>
      <c r="DLO56" s="105"/>
      <c r="DLP56" s="105"/>
      <c r="DMA56" s="97"/>
      <c r="DMG56" s="100"/>
      <c r="DMK56" s="97"/>
      <c r="DMX56" s="97"/>
      <c r="DOC56" s="108"/>
      <c r="DOD56" s="109"/>
      <c r="DOE56" s="105"/>
      <c r="DOF56" s="110"/>
      <c r="DOG56" s="106"/>
      <c r="DOH56" s="110"/>
      <c r="DOI56" s="105"/>
      <c r="DOJ56" s="105"/>
      <c r="DOU56" s="97"/>
      <c r="DPA56" s="100"/>
      <c r="DPE56" s="97"/>
      <c r="DPR56" s="97"/>
      <c r="DQW56" s="108"/>
      <c r="DQX56" s="109"/>
      <c r="DQY56" s="105"/>
      <c r="DQZ56" s="110"/>
      <c r="DRA56" s="106"/>
      <c r="DRB56" s="110"/>
      <c r="DRC56" s="105"/>
      <c r="DRD56" s="105"/>
      <c r="DRO56" s="97"/>
      <c r="DRU56" s="100"/>
      <c r="DRY56" s="97"/>
      <c r="DSL56" s="97"/>
      <c r="DTQ56" s="108"/>
      <c r="DTR56" s="109"/>
      <c r="DTS56" s="105"/>
      <c r="DTT56" s="110"/>
      <c r="DTU56" s="106"/>
      <c r="DTV56" s="110"/>
      <c r="DTW56" s="105"/>
      <c r="DTX56" s="105"/>
      <c r="DUI56" s="97"/>
      <c r="DUO56" s="100"/>
      <c r="DUS56" s="97"/>
      <c r="DVF56" s="97"/>
      <c r="DWK56" s="108"/>
      <c r="DWL56" s="109"/>
      <c r="DWM56" s="105"/>
      <c r="DWN56" s="110"/>
      <c r="DWO56" s="106"/>
      <c r="DWP56" s="110"/>
      <c r="DWQ56" s="105"/>
      <c r="DWR56" s="105"/>
      <c r="DXC56" s="97"/>
      <c r="DXI56" s="100"/>
      <c r="DXM56" s="97"/>
      <c r="DXZ56" s="97"/>
      <c r="DZE56" s="108"/>
      <c r="DZF56" s="109"/>
      <c r="DZG56" s="105"/>
      <c r="DZH56" s="110"/>
      <c r="DZI56" s="106"/>
      <c r="DZJ56" s="110"/>
      <c r="DZK56" s="105"/>
      <c r="DZL56" s="105"/>
      <c r="DZW56" s="97"/>
      <c r="EAC56" s="100"/>
      <c r="EAG56" s="97"/>
      <c r="EAT56" s="97"/>
      <c r="EBY56" s="108"/>
      <c r="EBZ56" s="109"/>
      <c r="ECA56" s="105"/>
      <c r="ECB56" s="110"/>
      <c r="ECC56" s="106"/>
      <c r="ECD56" s="110"/>
      <c r="ECE56" s="105"/>
      <c r="ECF56" s="105"/>
      <c r="ECQ56" s="97"/>
      <c r="ECW56" s="100"/>
      <c r="EDA56" s="97"/>
      <c r="EDN56" s="97"/>
      <c r="EES56" s="108"/>
      <c r="EET56" s="109"/>
      <c r="EEU56" s="105"/>
      <c r="EEV56" s="110"/>
      <c r="EEW56" s="106"/>
      <c r="EEX56" s="110"/>
      <c r="EEY56" s="105"/>
      <c r="EEZ56" s="105"/>
      <c r="EFK56" s="97"/>
      <c r="EFQ56" s="100"/>
      <c r="EFU56" s="97"/>
      <c r="EGH56" s="97"/>
      <c r="EHM56" s="108"/>
      <c r="EHN56" s="109"/>
      <c r="EHO56" s="105"/>
      <c r="EHP56" s="110"/>
      <c r="EHQ56" s="106"/>
      <c r="EHR56" s="110"/>
      <c r="EHS56" s="105"/>
      <c r="EHT56" s="105"/>
      <c r="EIE56" s="97"/>
      <c r="EIK56" s="100"/>
      <c r="EIO56" s="97"/>
      <c r="EJB56" s="97"/>
      <c r="EKG56" s="108"/>
      <c r="EKH56" s="109"/>
      <c r="EKI56" s="105"/>
      <c r="EKJ56" s="110"/>
      <c r="EKK56" s="106"/>
      <c r="EKL56" s="110"/>
      <c r="EKM56" s="105"/>
      <c r="EKN56" s="105"/>
      <c r="EKY56" s="97"/>
      <c r="ELE56" s="100"/>
      <c r="ELI56" s="97"/>
      <c r="ELV56" s="97"/>
      <c r="ENA56" s="108"/>
      <c r="ENB56" s="109"/>
      <c r="ENC56" s="105"/>
      <c r="END56" s="110"/>
      <c r="ENE56" s="106"/>
      <c r="ENF56" s="110"/>
      <c r="ENG56" s="105"/>
      <c r="ENH56" s="105"/>
      <c r="ENS56" s="97"/>
      <c r="ENY56" s="100"/>
      <c r="EOC56" s="97"/>
      <c r="EOP56" s="97"/>
      <c r="EPU56" s="108"/>
      <c r="EPV56" s="109"/>
      <c r="EPW56" s="105"/>
      <c r="EPX56" s="110"/>
      <c r="EPY56" s="106"/>
      <c r="EPZ56" s="110"/>
      <c r="EQA56" s="105"/>
      <c r="EQB56" s="105"/>
      <c r="EQM56" s="97"/>
      <c r="EQS56" s="100"/>
      <c r="EQW56" s="97"/>
      <c r="ERJ56" s="97"/>
      <c r="ESO56" s="108"/>
      <c r="ESP56" s="109"/>
      <c r="ESQ56" s="105"/>
      <c r="ESR56" s="110"/>
      <c r="ESS56" s="106"/>
      <c r="EST56" s="110"/>
      <c r="ESU56" s="105"/>
      <c r="ESV56" s="105"/>
      <c r="ETG56" s="97"/>
      <c r="ETM56" s="100"/>
      <c r="ETQ56" s="97"/>
      <c r="EUD56" s="97"/>
      <c r="EVI56" s="108"/>
      <c r="EVJ56" s="109"/>
      <c r="EVK56" s="105"/>
      <c r="EVL56" s="110"/>
      <c r="EVM56" s="106"/>
      <c r="EVN56" s="110"/>
      <c r="EVO56" s="105"/>
      <c r="EVP56" s="105"/>
      <c r="EWA56" s="97"/>
      <c r="EWG56" s="100"/>
      <c r="EWK56" s="97"/>
      <c r="EWX56" s="97"/>
      <c r="EYC56" s="108"/>
      <c r="EYD56" s="109"/>
      <c r="EYE56" s="105"/>
      <c r="EYF56" s="110"/>
      <c r="EYG56" s="106"/>
      <c r="EYH56" s="110"/>
      <c r="EYI56" s="105"/>
      <c r="EYJ56" s="105"/>
      <c r="EYU56" s="97"/>
      <c r="EZA56" s="100"/>
      <c r="EZE56" s="97"/>
      <c r="EZR56" s="97"/>
      <c r="FAW56" s="108"/>
      <c r="FAX56" s="109"/>
      <c r="FAY56" s="105"/>
      <c r="FAZ56" s="110"/>
      <c r="FBA56" s="106"/>
      <c r="FBB56" s="110"/>
      <c r="FBC56" s="105"/>
      <c r="FBD56" s="105"/>
      <c r="FBO56" s="97"/>
      <c r="FBU56" s="100"/>
      <c r="FBY56" s="97"/>
      <c r="FCL56" s="97"/>
      <c r="FDQ56" s="108"/>
      <c r="FDR56" s="109"/>
      <c r="FDS56" s="105"/>
      <c r="FDT56" s="110"/>
      <c r="FDU56" s="106"/>
      <c r="FDV56" s="110"/>
      <c r="FDW56" s="105"/>
      <c r="FDX56" s="105"/>
      <c r="FEI56" s="97"/>
      <c r="FEO56" s="100"/>
      <c r="FES56" s="97"/>
      <c r="FFF56" s="97"/>
      <c r="FGK56" s="108"/>
      <c r="FGL56" s="109"/>
      <c r="FGM56" s="105"/>
      <c r="FGN56" s="110"/>
      <c r="FGO56" s="106"/>
      <c r="FGP56" s="110"/>
      <c r="FGQ56" s="105"/>
      <c r="FGR56" s="105"/>
      <c r="FHC56" s="97"/>
      <c r="FHI56" s="100"/>
      <c r="FHM56" s="97"/>
      <c r="FHZ56" s="97"/>
      <c r="FJE56" s="108"/>
      <c r="FJF56" s="109"/>
      <c r="FJG56" s="105"/>
      <c r="FJH56" s="110"/>
      <c r="FJI56" s="106"/>
      <c r="FJJ56" s="110"/>
      <c r="FJK56" s="105"/>
      <c r="FJL56" s="105"/>
      <c r="FJW56" s="97"/>
      <c r="FKC56" s="100"/>
      <c r="FKG56" s="97"/>
      <c r="FKT56" s="97"/>
      <c r="FLY56" s="108"/>
      <c r="FLZ56" s="109"/>
      <c r="FMA56" s="105"/>
      <c r="FMB56" s="110"/>
      <c r="FMC56" s="106"/>
      <c r="FMD56" s="110"/>
      <c r="FME56" s="105"/>
      <c r="FMF56" s="105"/>
      <c r="FMQ56" s="97"/>
      <c r="FMW56" s="100"/>
      <c r="FNA56" s="97"/>
      <c r="FNN56" s="97"/>
      <c r="FOS56" s="108"/>
      <c r="FOT56" s="109"/>
      <c r="FOU56" s="105"/>
      <c r="FOV56" s="110"/>
      <c r="FOW56" s="106"/>
      <c r="FOX56" s="110"/>
      <c r="FOY56" s="105"/>
      <c r="FOZ56" s="105"/>
      <c r="FPK56" s="97"/>
      <c r="FPQ56" s="100"/>
      <c r="FPU56" s="97"/>
      <c r="FQH56" s="97"/>
      <c r="FRM56" s="108"/>
      <c r="FRN56" s="109"/>
      <c r="FRO56" s="105"/>
      <c r="FRP56" s="110"/>
      <c r="FRQ56" s="106"/>
      <c r="FRR56" s="110"/>
      <c r="FRS56" s="105"/>
      <c r="FRT56" s="105"/>
      <c r="FSE56" s="97"/>
      <c r="FSK56" s="100"/>
      <c r="FSO56" s="97"/>
      <c r="FTB56" s="97"/>
      <c r="FUG56" s="108"/>
      <c r="FUH56" s="109"/>
      <c r="FUI56" s="105"/>
      <c r="FUJ56" s="110"/>
      <c r="FUK56" s="106"/>
      <c r="FUL56" s="110"/>
      <c r="FUM56" s="105"/>
      <c r="FUN56" s="105"/>
      <c r="FUY56" s="97"/>
      <c r="FVE56" s="100"/>
      <c r="FVI56" s="97"/>
      <c r="FVV56" s="97"/>
      <c r="FXA56" s="108"/>
      <c r="FXB56" s="109"/>
      <c r="FXC56" s="105"/>
      <c r="FXD56" s="110"/>
      <c r="FXE56" s="106"/>
      <c r="FXF56" s="110"/>
      <c r="FXG56" s="105"/>
      <c r="FXH56" s="105"/>
      <c r="FXS56" s="97"/>
      <c r="FXY56" s="100"/>
      <c r="FYC56" s="97"/>
      <c r="FYP56" s="97"/>
      <c r="FZU56" s="108"/>
      <c r="FZV56" s="109"/>
      <c r="FZW56" s="105"/>
      <c r="FZX56" s="110"/>
      <c r="FZY56" s="106"/>
      <c r="FZZ56" s="110"/>
      <c r="GAA56" s="105"/>
      <c r="GAB56" s="105"/>
      <c r="GAM56" s="97"/>
      <c r="GAS56" s="100"/>
      <c r="GAW56" s="97"/>
      <c r="GBJ56" s="97"/>
      <c r="GCO56" s="108"/>
      <c r="GCP56" s="109"/>
      <c r="GCQ56" s="105"/>
      <c r="GCR56" s="110"/>
      <c r="GCS56" s="106"/>
      <c r="GCT56" s="110"/>
      <c r="GCU56" s="105"/>
      <c r="GCV56" s="105"/>
      <c r="GDG56" s="97"/>
      <c r="GDM56" s="100"/>
      <c r="GDQ56" s="97"/>
      <c r="GED56" s="97"/>
      <c r="GFI56" s="108"/>
      <c r="GFJ56" s="109"/>
      <c r="GFK56" s="105"/>
      <c r="GFL56" s="110"/>
      <c r="GFM56" s="106"/>
      <c r="GFN56" s="110"/>
      <c r="GFO56" s="105"/>
      <c r="GFP56" s="105"/>
      <c r="GGA56" s="97"/>
      <c r="GGG56" s="100"/>
      <c r="GGK56" s="97"/>
      <c r="GGX56" s="97"/>
      <c r="GIC56" s="108"/>
      <c r="GID56" s="109"/>
      <c r="GIE56" s="105"/>
      <c r="GIF56" s="110"/>
      <c r="GIG56" s="106"/>
      <c r="GIH56" s="110"/>
      <c r="GII56" s="105"/>
      <c r="GIJ56" s="105"/>
      <c r="GIU56" s="97"/>
      <c r="GJA56" s="100"/>
      <c r="GJE56" s="97"/>
      <c r="GJR56" s="97"/>
      <c r="GKW56" s="108"/>
      <c r="GKX56" s="109"/>
      <c r="GKY56" s="105"/>
      <c r="GKZ56" s="110"/>
      <c r="GLA56" s="106"/>
      <c r="GLB56" s="110"/>
      <c r="GLC56" s="105"/>
      <c r="GLD56" s="105"/>
      <c r="GLO56" s="97"/>
      <c r="GLU56" s="100"/>
      <c r="GLY56" s="97"/>
      <c r="GML56" s="97"/>
      <c r="GNQ56" s="108"/>
      <c r="GNR56" s="109"/>
      <c r="GNS56" s="105"/>
      <c r="GNT56" s="110"/>
      <c r="GNU56" s="106"/>
      <c r="GNV56" s="110"/>
      <c r="GNW56" s="105"/>
      <c r="GNX56" s="105"/>
      <c r="GOI56" s="97"/>
      <c r="GOO56" s="100"/>
      <c r="GOS56" s="97"/>
      <c r="GPF56" s="97"/>
      <c r="GQK56" s="108"/>
      <c r="GQL56" s="109"/>
      <c r="GQM56" s="105"/>
      <c r="GQN56" s="110"/>
      <c r="GQO56" s="106"/>
      <c r="GQP56" s="110"/>
      <c r="GQQ56" s="105"/>
      <c r="GQR56" s="105"/>
      <c r="GRC56" s="97"/>
      <c r="GRI56" s="100"/>
      <c r="GRM56" s="97"/>
      <c r="GRZ56" s="97"/>
      <c r="GTE56" s="108"/>
      <c r="GTF56" s="109"/>
      <c r="GTG56" s="105"/>
      <c r="GTH56" s="110"/>
      <c r="GTI56" s="106"/>
      <c r="GTJ56" s="110"/>
      <c r="GTK56" s="105"/>
      <c r="GTL56" s="105"/>
      <c r="GTW56" s="97"/>
      <c r="GUC56" s="100"/>
      <c r="GUG56" s="97"/>
      <c r="GUT56" s="97"/>
      <c r="GVY56" s="108"/>
      <c r="GVZ56" s="109"/>
      <c r="GWA56" s="105"/>
      <c r="GWB56" s="110"/>
      <c r="GWC56" s="106"/>
      <c r="GWD56" s="110"/>
      <c r="GWE56" s="105"/>
      <c r="GWF56" s="105"/>
      <c r="GWQ56" s="97"/>
      <c r="GWW56" s="100"/>
      <c r="GXA56" s="97"/>
      <c r="GXN56" s="97"/>
      <c r="GYS56" s="108"/>
      <c r="GYT56" s="109"/>
      <c r="GYU56" s="105"/>
      <c r="GYV56" s="110"/>
      <c r="GYW56" s="106"/>
      <c r="GYX56" s="110"/>
      <c r="GYY56" s="105"/>
      <c r="GYZ56" s="105"/>
      <c r="GZK56" s="97"/>
      <c r="GZQ56" s="100"/>
      <c r="GZU56" s="97"/>
      <c r="HAH56" s="97"/>
      <c r="HBM56" s="108"/>
      <c r="HBN56" s="109"/>
      <c r="HBO56" s="105"/>
      <c r="HBP56" s="110"/>
      <c r="HBQ56" s="106"/>
      <c r="HBR56" s="110"/>
      <c r="HBS56" s="105"/>
      <c r="HBT56" s="105"/>
      <c r="HCE56" s="97"/>
      <c r="HCK56" s="100"/>
      <c r="HCO56" s="97"/>
      <c r="HDB56" s="97"/>
      <c r="HEG56" s="108"/>
      <c r="HEH56" s="109"/>
      <c r="HEI56" s="105"/>
      <c r="HEJ56" s="110"/>
      <c r="HEK56" s="106"/>
      <c r="HEL56" s="110"/>
      <c r="HEM56" s="105"/>
      <c r="HEN56" s="105"/>
      <c r="HEY56" s="97"/>
      <c r="HFE56" s="100"/>
      <c r="HFI56" s="97"/>
      <c r="HFV56" s="97"/>
      <c r="HHA56" s="108"/>
      <c r="HHB56" s="109"/>
      <c r="HHC56" s="105"/>
      <c r="HHD56" s="110"/>
      <c r="HHE56" s="106"/>
      <c r="HHF56" s="110"/>
      <c r="HHG56" s="105"/>
      <c r="HHH56" s="105"/>
      <c r="HHS56" s="97"/>
      <c r="HHY56" s="100"/>
      <c r="HIC56" s="97"/>
      <c r="HIP56" s="97"/>
      <c r="HJU56" s="108"/>
      <c r="HJV56" s="109"/>
      <c r="HJW56" s="105"/>
      <c r="HJX56" s="110"/>
      <c r="HJY56" s="106"/>
      <c r="HJZ56" s="110"/>
      <c r="HKA56" s="105"/>
      <c r="HKB56" s="105"/>
      <c r="HKM56" s="97"/>
      <c r="HKS56" s="100"/>
      <c r="HKW56" s="97"/>
      <c r="HLJ56" s="97"/>
      <c r="HMO56" s="108"/>
      <c r="HMP56" s="109"/>
      <c r="HMQ56" s="105"/>
      <c r="HMR56" s="110"/>
      <c r="HMS56" s="106"/>
      <c r="HMT56" s="110"/>
      <c r="HMU56" s="105"/>
      <c r="HMV56" s="105"/>
      <c r="HNG56" s="97"/>
      <c r="HNM56" s="100"/>
      <c r="HNQ56" s="97"/>
      <c r="HOD56" s="97"/>
      <c r="HPI56" s="108"/>
      <c r="HPJ56" s="109"/>
      <c r="HPK56" s="105"/>
      <c r="HPL56" s="110"/>
      <c r="HPM56" s="106"/>
      <c r="HPN56" s="110"/>
      <c r="HPO56" s="105"/>
      <c r="HPP56" s="105"/>
      <c r="HQA56" s="97"/>
      <c r="HQG56" s="100"/>
      <c r="HQK56" s="97"/>
      <c r="HQX56" s="97"/>
      <c r="HSC56" s="108"/>
      <c r="HSD56" s="109"/>
      <c r="HSE56" s="105"/>
      <c r="HSF56" s="110"/>
      <c r="HSG56" s="106"/>
      <c r="HSH56" s="110"/>
      <c r="HSI56" s="105"/>
      <c r="HSJ56" s="105"/>
      <c r="HSU56" s="97"/>
      <c r="HTA56" s="100"/>
      <c r="HTE56" s="97"/>
      <c r="HTR56" s="97"/>
      <c r="HUW56" s="108"/>
      <c r="HUX56" s="109"/>
      <c r="HUY56" s="105"/>
      <c r="HUZ56" s="110"/>
      <c r="HVA56" s="106"/>
      <c r="HVB56" s="110"/>
      <c r="HVC56" s="105"/>
      <c r="HVD56" s="105"/>
      <c r="HVO56" s="97"/>
      <c r="HVU56" s="100"/>
      <c r="HVY56" s="97"/>
      <c r="HWL56" s="97"/>
      <c r="HXQ56" s="108"/>
      <c r="HXR56" s="109"/>
      <c r="HXS56" s="105"/>
      <c r="HXT56" s="110"/>
      <c r="HXU56" s="106"/>
      <c r="HXV56" s="110"/>
      <c r="HXW56" s="105"/>
      <c r="HXX56" s="105"/>
      <c r="HYI56" s="97"/>
      <c r="HYO56" s="100"/>
      <c r="HYS56" s="97"/>
      <c r="HZF56" s="97"/>
      <c r="IAK56" s="108"/>
      <c r="IAL56" s="109"/>
      <c r="IAM56" s="105"/>
      <c r="IAN56" s="110"/>
      <c r="IAO56" s="106"/>
      <c r="IAP56" s="110"/>
      <c r="IAQ56" s="105"/>
      <c r="IAR56" s="105"/>
      <c r="IBC56" s="97"/>
      <c r="IBI56" s="100"/>
      <c r="IBM56" s="97"/>
      <c r="IBZ56" s="97"/>
      <c r="IDE56" s="108"/>
      <c r="IDF56" s="109"/>
      <c r="IDG56" s="105"/>
      <c r="IDH56" s="110"/>
      <c r="IDI56" s="106"/>
      <c r="IDJ56" s="110"/>
      <c r="IDK56" s="105"/>
      <c r="IDL56" s="105"/>
      <c r="IDW56" s="97"/>
      <c r="IEC56" s="100"/>
      <c r="IEG56" s="97"/>
      <c r="IET56" s="97"/>
      <c r="IFY56" s="108"/>
      <c r="IFZ56" s="109"/>
      <c r="IGA56" s="105"/>
      <c r="IGB56" s="110"/>
      <c r="IGC56" s="106"/>
      <c r="IGD56" s="110"/>
      <c r="IGE56" s="105"/>
      <c r="IGF56" s="105"/>
      <c r="IGQ56" s="97"/>
      <c r="IGW56" s="100"/>
      <c r="IHA56" s="97"/>
      <c r="IHN56" s="97"/>
      <c r="IIS56" s="108"/>
      <c r="IIT56" s="109"/>
      <c r="IIU56" s="105"/>
      <c r="IIV56" s="110"/>
      <c r="IIW56" s="106"/>
      <c r="IIX56" s="110"/>
      <c r="IIY56" s="105"/>
      <c r="IIZ56" s="105"/>
      <c r="IJK56" s="97"/>
      <c r="IJQ56" s="100"/>
      <c r="IJU56" s="97"/>
      <c r="IKH56" s="97"/>
      <c r="ILM56" s="108"/>
      <c r="ILN56" s="109"/>
      <c r="ILO56" s="105"/>
      <c r="ILP56" s="110"/>
      <c r="ILQ56" s="106"/>
      <c r="ILR56" s="110"/>
      <c r="ILS56" s="105"/>
      <c r="ILT56" s="105"/>
      <c r="IME56" s="97"/>
      <c r="IMK56" s="100"/>
      <c r="IMO56" s="97"/>
      <c r="INB56" s="97"/>
      <c r="IOG56" s="108"/>
      <c r="IOH56" s="109"/>
      <c r="IOI56" s="105"/>
      <c r="IOJ56" s="110"/>
      <c r="IOK56" s="106"/>
      <c r="IOL56" s="110"/>
      <c r="IOM56" s="105"/>
      <c r="ION56" s="105"/>
      <c r="IOY56" s="97"/>
      <c r="IPE56" s="100"/>
      <c r="IPI56" s="97"/>
      <c r="IPV56" s="97"/>
      <c r="IRA56" s="108"/>
      <c r="IRB56" s="109"/>
      <c r="IRC56" s="105"/>
      <c r="IRD56" s="110"/>
      <c r="IRE56" s="106"/>
      <c r="IRF56" s="110"/>
      <c r="IRG56" s="105"/>
      <c r="IRH56" s="105"/>
      <c r="IRS56" s="97"/>
      <c r="IRY56" s="100"/>
      <c r="ISC56" s="97"/>
      <c r="ISP56" s="97"/>
      <c r="ITU56" s="108"/>
      <c r="ITV56" s="109"/>
      <c r="ITW56" s="105"/>
      <c r="ITX56" s="110"/>
      <c r="ITY56" s="106"/>
      <c r="ITZ56" s="110"/>
      <c r="IUA56" s="105"/>
      <c r="IUB56" s="105"/>
      <c r="IUM56" s="97"/>
      <c r="IUS56" s="100"/>
      <c r="IUW56" s="97"/>
      <c r="IVJ56" s="97"/>
      <c r="IWO56" s="108"/>
      <c r="IWP56" s="109"/>
      <c r="IWQ56" s="105"/>
      <c r="IWR56" s="110"/>
      <c r="IWS56" s="106"/>
      <c r="IWT56" s="110"/>
      <c r="IWU56" s="105"/>
      <c r="IWV56" s="105"/>
      <c r="IXG56" s="97"/>
      <c r="IXM56" s="100"/>
      <c r="IXQ56" s="97"/>
      <c r="IYD56" s="97"/>
      <c r="IZI56" s="108"/>
      <c r="IZJ56" s="109"/>
      <c r="IZK56" s="105"/>
      <c r="IZL56" s="110"/>
      <c r="IZM56" s="106"/>
      <c r="IZN56" s="110"/>
      <c r="IZO56" s="105"/>
      <c r="IZP56" s="105"/>
      <c r="JAA56" s="97"/>
      <c r="JAG56" s="100"/>
      <c r="JAK56" s="97"/>
      <c r="JAX56" s="97"/>
      <c r="JCC56" s="108"/>
      <c r="JCD56" s="109"/>
      <c r="JCE56" s="105"/>
      <c r="JCF56" s="110"/>
      <c r="JCG56" s="106"/>
      <c r="JCH56" s="110"/>
      <c r="JCI56" s="105"/>
      <c r="JCJ56" s="105"/>
      <c r="JCU56" s="97"/>
      <c r="JDA56" s="100"/>
      <c r="JDE56" s="97"/>
      <c r="JDR56" s="97"/>
      <c r="JEW56" s="108"/>
      <c r="JEX56" s="109"/>
      <c r="JEY56" s="105"/>
      <c r="JEZ56" s="110"/>
      <c r="JFA56" s="106"/>
      <c r="JFB56" s="110"/>
      <c r="JFC56" s="105"/>
      <c r="JFD56" s="105"/>
      <c r="JFO56" s="97"/>
      <c r="JFU56" s="100"/>
      <c r="JFY56" s="97"/>
      <c r="JGL56" s="97"/>
      <c r="JHQ56" s="108"/>
      <c r="JHR56" s="109"/>
      <c r="JHS56" s="105"/>
      <c r="JHT56" s="110"/>
      <c r="JHU56" s="106"/>
      <c r="JHV56" s="110"/>
      <c r="JHW56" s="105"/>
      <c r="JHX56" s="105"/>
      <c r="JII56" s="97"/>
      <c r="JIO56" s="100"/>
      <c r="JIS56" s="97"/>
      <c r="JJF56" s="97"/>
      <c r="JKK56" s="108"/>
      <c r="JKL56" s="109"/>
      <c r="JKM56" s="105"/>
      <c r="JKN56" s="110"/>
      <c r="JKO56" s="106"/>
      <c r="JKP56" s="110"/>
      <c r="JKQ56" s="105"/>
      <c r="JKR56" s="105"/>
      <c r="JLC56" s="97"/>
      <c r="JLI56" s="100"/>
      <c r="JLM56" s="97"/>
      <c r="JLZ56" s="97"/>
      <c r="JNE56" s="108"/>
      <c r="JNF56" s="109"/>
      <c r="JNG56" s="105"/>
      <c r="JNH56" s="110"/>
      <c r="JNI56" s="106"/>
      <c r="JNJ56" s="110"/>
      <c r="JNK56" s="105"/>
      <c r="JNL56" s="105"/>
      <c r="JNW56" s="97"/>
      <c r="JOC56" s="100"/>
      <c r="JOG56" s="97"/>
      <c r="JOT56" s="97"/>
      <c r="JPY56" s="108"/>
      <c r="JPZ56" s="109"/>
      <c r="JQA56" s="105"/>
      <c r="JQB56" s="110"/>
      <c r="JQC56" s="106"/>
      <c r="JQD56" s="110"/>
      <c r="JQE56" s="105"/>
      <c r="JQF56" s="105"/>
      <c r="JQQ56" s="97"/>
      <c r="JQW56" s="100"/>
      <c r="JRA56" s="97"/>
      <c r="JRN56" s="97"/>
      <c r="JSS56" s="108"/>
      <c r="JST56" s="109"/>
      <c r="JSU56" s="105"/>
      <c r="JSV56" s="110"/>
      <c r="JSW56" s="106"/>
      <c r="JSX56" s="110"/>
      <c r="JSY56" s="105"/>
      <c r="JSZ56" s="105"/>
      <c r="JTK56" s="97"/>
      <c r="JTQ56" s="100"/>
      <c r="JTU56" s="97"/>
      <c r="JUH56" s="97"/>
    </row>
    <row r="57" spans="1:1016 1027:2045 2058:3066 3097:4074 4105:5120 5131:6139 6145:7157 7170:7314" x14ac:dyDescent="0.2">
      <c r="A57" s="108"/>
      <c r="B57" s="109"/>
      <c r="C57" s="105"/>
      <c r="D57" s="110"/>
      <c r="E57" s="106"/>
      <c r="F57" s="110"/>
      <c r="G57" s="105"/>
      <c r="H57" s="105"/>
      <c r="BU57" s="108"/>
      <c r="BV57" s="109"/>
      <c r="BW57" s="105"/>
      <c r="BX57" s="110"/>
      <c r="BY57" s="106"/>
      <c r="BZ57" s="110"/>
      <c r="CA57" s="105"/>
      <c r="CB57" s="105"/>
      <c r="EO57" s="108"/>
      <c r="EP57" s="109"/>
      <c r="EQ57" s="105"/>
      <c r="ER57" s="110"/>
      <c r="ES57" s="106"/>
      <c r="ET57" s="110"/>
      <c r="EU57" s="105"/>
      <c r="EV57" s="105"/>
      <c r="HI57" s="108"/>
      <c r="HJ57" s="109"/>
      <c r="HK57" s="105"/>
      <c r="HL57" s="110"/>
      <c r="HM57" s="106"/>
      <c r="HN57" s="110"/>
      <c r="HO57" s="105"/>
      <c r="HP57" s="105"/>
      <c r="KC57" s="108"/>
      <c r="KD57" s="109"/>
      <c r="KE57" s="105"/>
      <c r="KF57" s="110"/>
      <c r="KG57" s="106"/>
      <c r="KH57" s="110"/>
      <c r="KI57" s="105"/>
      <c r="KJ57" s="105"/>
      <c r="MW57" s="108"/>
      <c r="MX57" s="109"/>
      <c r="MY57" s="105"/>
      <c r="MZ57" s="110"/>
      <c r="NA57" s="106"/>
      <c r="NB57" s="110"/>
      <c r="NC57" s="105"/>
      <c r="ND57" s="105"/>
      <c r="PQ57" s="108"/>
      <c r="PR57" s="109"/>
      <c r="PS57" s="105"/>
      <c r="PT57" s="110"/>
      <c r="PU57" s="106"/>
      <c r="PV57" s="110"/>
      <c r="PW57" s="105"/>
      <c r="PX57" s="105"/>
      <c r="SK57" s="108"/>
      <c r="SL57" s="109"/>
      <c r="SM57" s="105"/>
      <c r="SN57" s="110"/>
      <c r="SO57" s="106"/>
      <c r="SP57" s="110"/>
      <c r="SQ57" s="105"/>
      <c r="SR57" s="105"/>
      <c r="VE57" s="108"/>
      <c r="VF57" s="109"/>
      <c r="VG57" s="105"/>
      <c r="VH57" s="110"/>
      <c r="VI57" s="106"/>
      <c r="VJ57" s="110"/>
      <c r="VK57" s="105"/>
      <c r="VL57" s="105"/>
      <c r="XY57" s="108"/>
      <c r="XZ57" s="109"/>
      <c r="YA57" s="105"/>
      <c r="YB57" s="110"/>
      <c r="YC57" s="106"/>
      <c r="YD57" s="110"/>
      <c r="YE57" s="105"/>
      <c r="YF57" s="105"/>
      <c r="AAS57" s="108"/>
      <c r="AAT57" s="109"/>
      <c r="AAU57" s="105"/>
      <c r="AAV57" s="110"/>
      <c r="AAW57" s="106"/>
      <c r="AAX57" s="110"/>
      <c r="AAY57" s="105"/>
      <c r="AAZ57" s="105"/>
      <c r="ADM57" s="108"/>
      <c r="ADN57" s="109"/>
      <c r="ADO57" s="105"/>
      <c r="ADP57" s="110"/>
      <c r="ADQ57" s="106"/>
      <c r="ADR57" s="110"/>
      <c r="ADS57" s="105"/>
      <c r="ADT57" s="105"/>
      <c r="AGG57" s="108"/>
      <c r="AGH57" s="109"/>
      <c r="AGI57" s="105"/>
      <c r="AGJ57" s="110"/>
      <c r="AGK57" s="106"/>
      <c r="AGL57" s="110"/>
      <c r="AGM57" s="105"/>
      <c r="AGN57" s="105"/>
      <c r="AJA57" s="108"/>
      <c r="AJB57" s="109"/>
      <c r="AJC57" s="105"/>
      <c r="AJD57" s="110"/>
      <c r="AJE57" s="106"/>
      <c r="AJF57" s="110"/>
      <c r="AJG57" s="105"/>
      <c r="AJH57" s="105"/>
      <c r="ALU57" s="108"/>
      <c r="ALV57" s="109"/>
      <c r="ALW57" s="105"/>
      <c r="ALX57" s="110"/>
      <c r="ALY57" s="106"/>
      <c r="ALZ57" s="110"/>
      <c r="AMA57" s="105"/>
      <c r="AMB57" s="105"/>
      <c r="AOO57" s="108"/>
      <c r="AOP57" s="109"/>
      <c r="AOQ57" s="105"/>
      <c r="AOR57" s="110"/>
      <c r="AOS57" s="106"/>
      <c r="AOT57" s="110"/>
      <c r="AOU57" s="105"/>
      <c r="AOV57" s="105"/>
      <c r="ARI57" s="108"/>
      <c r="ARJ57" s="109"/>
      <c r="ARK57" s="105"/>
      <c r="ARL57" s="110"/>
      <c r="ARM57" s="106"/>
      <c r="ARN57" s="110"/>
      <c r="ARO57" s="105"/>
      <c r="ARP57" s="105"/>
      <c r="AUC57" s="108"/>
      <c r="AUD57" s="109"/>
      <c r="AUE57" s="105"/>
      <c r="AUF57" s="110"/>
      <c r="AUG57" s="106"/>
      <c r="AUH57" s="110"/>
      <c r="AUI57" s="105"/>
      <c r="AUJ57" s="105"/>
      <c r="AWW57" s="108"/>
      <c r="AWX57" s="109"/>
      <c r="AWY57" s="105"/>
      <c r="AWZ57" s="110"/>
      <c r="AXA57" s="106"/>
      <c r="AXB57" s="110"/>
      <c r="AXC57" s="105"/>
      <c r="AXD57" s="105"/>
      <c r="AZQ57" s="108"/>
      <c r="AZR57" s="109"/>
      <c r="AZS57" s="105"/>
      <c r="AZT57" s="110"/>
      <c r="AZU57" s="106"/>
      <c r="AZV57" s="110"/>
      <c r="AZW57" s="105"/>
      <c r="AZX57" s="105"/>
      <c r="BCK57" s="108"/>
      <c r="BCL57" s="109"/>
      <c r="BCM57" s="105"/>
      <c r="BCN57" s="110"/>
      <c r="BCO57" s="106"/>
      <c r="BCP57" s="110"/>
      <c r="BCQ57" s="105"/>
      <c r="BCR57" s="105"/>
      <c r="BFE57" s="108"/>
      <c r="BFF57" s="109"/>
      <c r="BFG57" s="105"/>
      <c r="BFH57" s="110"/>
      <c r="BFI57" s="106"/>
      <c r="BFJ57" s="110"/>
      <c r="BFK57" s="105"/>
      <c r="BFL57" s="105"/>
      <c r="BHY57" s="108"/>
      <c r="BHZ57" s="109"/>
      <c r="BIA57" s="105"/>
      <c r="BIB57" s="110"/>
      <c r="BIC57" s="106"/>
      <c r="BID57" s="110"/>
      <c r="BIE57" s="105"/>
      <c r="BIF57" s="105"/>
      <c r="BKS57" s="108"/>
      <c r="BKT57" s="109"/>
      <c r="BKU57" s="105"/>
      <c r="BKV57" s="110"/>
      <c r="BKW57" s="106"/>
      <c r="BKX57" s="110"/>
      <c r="BKY57" s="105"/>
      <c r="BKZ57" s="105"/>
      <c r="BNM57" s="108"/>
      <c r="BNN57" s="109"/>
      <c r="BNO57" s="105"/>
      <c r="BNP57" s="110"/>
      <c r="BNQ57" s="106"/>
      <c r="BNR57" s="110"/>
      <c r="BNS57" s="105"/>
      <c r="BNT57" s="105"/>
      <c r="BQG57" s="108"/>
      <c r="BQH57" s="109"/>
      <c r="BQI57" s="105"/>
      <c r="BQJ57" s="110"/>
      <c r="BQK57" s="106"/>
      <c r="BQL57" s="110"/>
      <c r="BQM57" s="105"/>
      <c r="BQN57" s="105"/>
      <c r="BTA57" s="108"/>
      <c r="BTB57" s="109"/>
      <c r="BTC57" s="105"/>
      <c r="BTD57" s="110"/>
      <c r="BTE57" s="106"/>
      <c r="BTF57" s="110"/>
      <c r="BTG57" s="105"/>
      <c r="BTH57" s="105"/>
      <c r="BVU57" s="108"/>
      <c r="BVV57" s="109"/>
      <c r="BVW57" s="105"/>
      <c r="BVX57" s="110"/>
      <c r="BVY57" s="106"/>
      <c r="BVZ57" s="110"/>
      <c r="BWA57" s="105"/>
      <c r="BWB57" s="105"/>
      <c r="BYO57" s="108"/>
      <c r="BYP57" s="109"/>
      <c r="BYQ57" s="105"/>
      <c r="BYR57" s="110"/>
      <c r="BYS57" s="106"/>
      <c r="BYT57" s="110"/>
      <c r="BYU57" s="105"/>
      <c r="BYV57" s="105"/>
      <c r="CBI57" s="108"/>
      <c r="CBJ57" s="109"/>
      <c r="CBK57" s="105"/>
      <c r="CBL57" s="110"/>
      <c r="CBM57" s="106"/>
      <c r="CBN57" s="110"/>
      <c r="CBO57" s="105"/>
      <c r="CBP57" s="105"/>
      <c r="CEC57" s="108"/>
      <c r="CED57" s="109"/>
      <c r="CEE57" s="105"/>
      <c r="CEF57" s="110"/>
      <c r="CEG57" s="106"/>
      <c r="CEH57" s="110"/>
      <c r="CEI57" s="105"/>
      <c r="CEJ57" s="105"/>
      <c r="CGW57" s="108"/>
      <c r="CGX57" s="109"/>
      <c r="CGY57" s="105"/>
      <c r="CGZ57" s="110"/>
      <c r="CHA57" s="106"/>
      <c r="CHB57" s="110"/>
      <c r="CHC57" s="105"/>
      <c r="CHD57" s="105"/>
      <c r="CJQ57" s="108"/>
      <c r="CJR57" s="109"/>
      <c r="CJS57" s="105"/>
      <c r="CJT57" s="110"/>
      <c r="CJU57" s="106"/>
      <c r="CJV57" s="110"/>
      <c r="CJW57" s="105"/>
      <c r="CJX57" s="105"/>
      <c r="CMK57" s="108"/>
      <c r="CML57" s="109"/>
      <c r="CMM57" s="105"/>
      <c r="CMN57" s="110"/>
      <c r="CMO57" s="106"/>
      <c r="CMP57" s="110"/>
      <c r="CMQ57" s="105"/>
      <c r="CMR57" s="105"/>
      <c r="CPE57" s="108"/>
      <c r="CPF57" s="109"/>
      <c r="CPG57" s="105"/>
      <c r="CPH57" s="110"/>
      <c r="CPI57" s="106"/>
      <c r="CPJ57" s="110"/>
      <c r="CPK57" s="105"/>
      <c r="CPL57" s="105"/>
      <c r="CRY57" s="108"/>
      <c r="CRZ57" s="109"/>
      <c r="CSA57" s="105"/>
      <c r="CSB57" s="110"/>
      <c r="CSC57" s="106"/>
      <c r="CSD57" s="110"/>
      <c r="CSE57" s="105"/>
      <c r="CSF57" s="105"/>
      <c r="CUS57" s="108"/>
      <c r="CUT57" s="109"/>
      <c r="CUU57" s="105"/>
      <c r="CUV57" s="110"/>
      <c r="CUW57" s="106"/>
      <c r="CUX57" s="110"/>
      <c r="CUY57" s="105"/>
      <c r="CUZ57" s="105"/>
      <c r="CXM57" s="108"/>
      <c r="CXN57" s="109"/>
      <c r="CXO57" s="105"/>
      <c r="CXP57" s="110"/>
      <c r="CXQ57" s="106"/>
      <c r="CXR57" s="110"/>
      <c r="CXS57" s="105"/>
      <c r="CXT57" s="105"/>
      <c r="DAG57" s="108"/>
      <c r="DAH57" s="109"/>
      <c r="DAI57" s="105"/>
      <c r="DAJ57" s="110"/>
      <c r="DAK57" s="106"/>
      <c r="DAL57" s="110"/>
      <c r="DAM57" s="105"/>
      <c r="DAN57" s="105"/>
      <c r="DDA57" s="108"/>
      <c r="DDB57" s="109"/>
      <c r="DDC57" s="105"/>
      <c r="DDD57" s="110"/>
      <c r="DDE57" s="106"/>
      <c r="DDF57" s="110"/>
      <c r="DDG57" s="105"/>
      <c r="DDH57" s="105"/>
      <c r="DFU57" s="108"/>
      <c r="DFV57" s="109"/>
      <c r="DFW57" s="105"/>
      <c r="DFX57" s="110"/>
      <c r="DFY57" s="106"/>
      <c r="DFZ57" s="110"/>
      <c r="DGA57" s="105"/>
      <c r="DGB57" s="105"/>
      <c r="DIO57" s="108"/>
      <c r="DIP57" s="109"/>
      <c r="DIQ57" s="105"/>
      <c r="DIR57" s="110"/>
      <c r="DIS57" s="106"/>
      <c r="DIT57" s="110"/>
      <c r="DIU57" s="105"/>
      <c r="DIV57" s="105"/>
      <c r="DLI57" s="108"/>
      <c r="DLJ57" s="109"/>
      <c r="DLK57" s="105"/>
      <c r="DLL57" s="110"/>
      <c r="DLM57" s="106"/>
      <c r="DLN57" s="110"/>
      <c r="DLO57" s="105"/>
      <c r="DLP57" s="105"/>
      <c r="DOC57" s="108"/>
      <c r="DOD57" s="109"/>
      <c r="DOE57" s="105"/>
      <c r="DOF57" s="110"/>
      <c r="DOG57" s="106"/>
      <c r="DOH57" s="110"/>
      <c r="DOI57" s="105"/>
      <c r="DOJ57" s="105"/>
      <c r="DQW57" s="108"/>
      <c r="DQX57" s="109"/>
      <c r="DQY57" s="105"/>
      <c r="DQZ57" s="110"/>
      <c r="DRA57" s="106"/>
      <c r="DRB57" s="110"/>
      <c r="DRC57" s="105"/>
      <c r="DRD57" s="105"/>
      <c r="DTQ57" s="108"/>
      <c r="DTR57" s="109"/>
      <c r="DTS57" s="105"/>
      <c r="DTT57" s="110"/>
      <c r="DTU57" s="106"/>
      <c r="DTV57" s="110"/>
      <c r="DTW57" s="105"/>
      <c r="DTX57" s="105"/>
      <c r="DWK57" s="108"/>
      <c r="DWL57" s="109"/>
      <c r="DWM57" s="105"/>
      <c r="DWN57" s="110"/>
      <c r="DWO57" s="106"/>
      <c r="DWP57" s="110"/>
      <c r="DWQ57" s="105"/>
      <c r="DWR57" s="105"/>
      <c r="DZE57" s="108"/>
      <c r="DZF57" s="109"/>
      <c r="DZG57" s="105"/>
      <c r="DZH57" s="110"/>
      <c r="DZI57" s="106"/>
      <c r="DZJ57" s="110"/>
      <c r="DZK57" s="105"/>
      <c r="DZL57" s="105"/>
      <c r="EBY57" s="108"/>
      <c r="EBZ57" s="109"/>
      <c r="ECA57" s="105"/>
      <c r="ECB57" s="110"/>
      <c r="ECC57" s="106"/>
      <c r="ECD57" s="110"/>
      <c r="ECE57" s="105"/>
      <c r="ECF57" s="105"/>
      <c r="EES57" s="108"/>
      <c r="EET57" s="109"/>
      <c r="EEU57" s="105"/>
      <c r="EEV57" s="110"/>
      <c r="EEW57" s="106"/>
      <c r="EEX57" s="110"/>
      <c r="EEY57" s="105"/>
      <c r="EEZ57" s="105"/>
      <c r="EHM57" s="108"/>
      <c r="EHN57" s="109"/>
      <c r="EHO57" s="105"/>
      <c r="EHP57" s="110"/>
      <c r="EHQ57" s="106"/>
      <c r="EHR57" s="110"/>
      <c r="EHS57" s="105"/>
      <c r="EHT57" s="105"/>
      <c r="EKG57" s="108"/>
      <c r="EKH57" s="109"/>
      <c r="EKI57" s="105"/>
      <c r="EKJ57" s="110"/>
      <c r="EKK57" s="106"/>
      <c r="EKL57" s="110"/>
      <c r="EKM57" s="105"/>
      <c r="EKN57" s="105"/>
      <c r="ENA57" s="108"/>
      <c r="ENB57" s="109"/>
      <c r="ENC57" s="105"/>
      <c r="END57" s="110"/>
      <c r="ENE57" s="106"/>
      <c r="ENF57" s="110"/>
      <c r="ENG57" s="105"/>
      <c r="ENH57" s="105"/>
      <c r="EPU57" s="108"/>
      <c r="EPV57" s="109"/>
      <c r="EPW57" s="105"/>
      <c r="EPX57" s="110"/>
      <c r="EPY57" s="106"/>
      <c r="EPZ57" s="110"/>
      <c r="EQA57" s="105"/>
      <c r="EQB57" s="105"/>
      <c r="ESO57" s="108"/>
      <c r="ESP57" s="109"/>
      <c r="ESQ57" s="105"/>
      <c r="ESR57" s="110"/>
      <c r="ESS57" s="106"/>
      <c r="EST57" s="110"/>
      <c r="ESU57" s="105"/>
      <c r="ESV57" s="105"/>
      <c r="EVI57" s="108"/>
      <c r="EVJ57" s="109"/>
      <c r="EVK57" s="105"/>
      <c r="EVL57" s="110"/>
      <c r="EVM57" s="106"/>
      <c r="EVN57" s="110"/>
      <c r="EVO57" s="105"/>
      <c r="EVP57" s="105"/>
      <c r="EYC57" s="108"/>
      <c r="EYD57" s="109"/>
      <c r="EYE57" s="105"/>
      <c r="EYF57" s="110"/>
      <c r="EYG57" s="106"/>
      <c r="EYH57" s="110"/>
      <c r="EYI57" s="105"/>
      <c r="EYJ57" s="105"/>
      <c r="FAW57" s="108"/>
      <c r="FAX57" s="109"/>
      <c r="FAY57" s="105"/>
      <c r="FAZ57" s="110"/>
      <c r="FBA57" s="106"/>
      <c r="FBB57" s="110"/>
      <c r="FBC57" s="105"/>
      <c r="FBD57" s="105"/>
      <c r="FDQ57" s="108"/>
      <c r="FDR57" s="109"/>
      <c r="FDS57" s="105"/>
      <c r="FDT57" s="110"/>
      <c r="FDU57" s="106"/>
      <c r="FDV57" s="110"/>
      <c r="FDW57" s="105"/>
      <c r="FDX57" s="105"/>
      <c r="FGK57" s="108"/>
      <c r="FGL57" s="109"/>
      <c r="FGM57" s="105"/>
      <c r="FGN57" s="110"/>
      <c r="FGO57" s="106"/>
      <c r="FGP57" s="110"/>
      <c r="FGQ57" s="105"/>
      <c r="FGR57" s="105"/>
      <c r="FJE57" s="108"/>
      <c r="FJF57" s="109"/>
      <c r="FJG57" s="105"/>
      <c r="FJH57" s="110"/>
      <c r="FJI57" s="106"/>
      <c r="FJJ57" s="110"/>
      <c r="FJK57" s="105"/>
      <c r="FJL57" s="105"/>
      <c r="FLY57" s="108"/>
      <c r="FLZ57" s="109"/>
      <c r="FMA57" s="105"/>
      <c r="FMB57" s="110"/>
      <c r="FMC57" s="106"/>
      <c r="FMD57" s="110"/>
      <c r="FME57" s="105"/>
      <c r="FMF57" s="105"/>
      <c r="FOS57" s="108"/>
      <c r="FOT57" s="109"/>
      <c r="FOU57" s="105"/>
      <c r="FOV57" s="110"/>
      <c r="FOW57" s="106"/>
      <c r="FOX57" s="110"/>
      <c r="FOY57" s="105"/>
      <c r="FOZ57" s="105"/>
      <c r="FRM57" s="108"/>
      <c r="FRN57" s="109"/>
      <c r="FRO57" s="105"/>
      <c r="FRP57" s="110"/>
      <c r="FRQ57" s="106"/>
      <c r="FRR57" s="110"/>
      <c r="FRS57" s="105"/>
      <c r="FRT57" s="105"/>
      <c r="FUG57" s="108"/>
      <c r="FUH57" s="109"/>
      <c r="FUI57" s="105"/>
      <c r="FUJ57" s="110"/>
      <c r="FUK57" s="106"/>
      <c r="FUL57" s="110"/>
      <c r="FUM57" s="105"/>
      <c r="FUN57" s="105"/>
      <c r="FXA57" s="108"/>
      <c r="FXB57" s="109"/>
      <c r="FXC57" s="105"/>
      <c r="FXD57" s="110"/>
      <c r="FXE57" s="106"/>
      <c r="FXF57" s="110"/>
      <c r="FXG57" s="105"/>
      <c r="FXH57" s="105"/>
      <c r="FZU57" s="108"/>
      <c r="FZV57" s="109"/>
      <c r="FZW57" s="105"/>
      <c r="FZX57" s="110"/>
      <c r="FZY57" s="106"/>
      <c r="FZZ57" s="110"/>
      <c r="GAA57" s="105"/>
      <c r="GAB57" s="105"/>
      <c r="GCO57" s="108"/>
      <c r="GCP57" s="109"/>
      <c r="GCQ57" s="105"/>
      <c r="GCR57" s="110"/>
      <c r="GCS57" s="106"/>
      <c r="GCT57" s="110"/>
      <c r="GCU57" s="105"/>
      <c r="GCV57" s="105"/>
      <c r="GFI57" s="108"/>
      <c r="GFJ57" s="109"/>
      <c r="GFK57" s="105"/>
      <c r="GFL57" s="110"/>
      <c r="GFM57" s="106"/>
      <c r="GFN57" s="110"/>
      <c r="GFO57" s="105"/>
      <c r="GFP57" s="105"/>
      <c r="GIC57" s="108"/>
      <c r="GID57" s="109"/>
      <c r="GIE57" s="105"/>
      <c r="GIF57" s="110"/>
      <c r="GIG57" s="106"/>
      <c r="GIH57" s="110"/>
      <c r="GII57" s="105"/>
      <c r="GIJ57" s="105"/>
      <c r="GKW57" s="108"/>
      <c r="GKX57" s="109"/>
      <c r="GKY57" s="105"/>
      <c r="GKZ57" s="110"/>
      <c r="GLA57" s="106"/>
      <c r="GLB57" s="110"/>
      <c r="GLC57" s="105"/>
      <c r="GLD57" s="105"/>
      <c r="GNQ57" s="108"/>
      <c r="GNR57" s="109"/>
      <c r="GNS57" s="105"/>
      <c r="GNT57" s="110"/>
      <c r="GNU57" s="106"/>
      <c r="GNV57" s="110"/>
      <c r="GNW57" s="105"/>
      <c r="GNX57" s="105"/>
      <c r="GQK57" s="108"/>
      <c r="GQL57" s="109"/>
      <c r="GQM57" s="105"/>
      <c r="GQN57" s="110"/>
      <c r="GQO57" s="106"/>
      <c r="GQP57" s="110"/>
      <c r="GQQ57" s="105"/>
      <c r="GQR57" s="105"/>
      <c r="GTE57" s="108"/>
      <c r="GTF57" s="109"/>
      <c r="GTG57" s="105"/>
      <c r="GTH57" s="110"/>
      <c r="GTI57" s="106"/>
      <c r="GTJ57" s="110"/>
      <c r="GTK57" s="105"/>
      <c r="GTL57" s="105"/>
      <c r="GVY57" s="108"/>
      <c r="GVZ57" s="109"/>
      <c r="GWA57" s="105"/>
      <c r="GWB57" s="110"/>
      <c r="GWC57" s="106"/>
      <c r="GWD57" s="110"/>
      <c r="GWE57" s="105"/>
      <c r="GWF57" s="105"/>
      <c r="GYS57" s="108"/>
      <c r="GYT57" s="109"/>
      <c r="GYU57" s="105"/>
      <c r="GYV57" s="110"/>
      <c r="GYW57" s="106"/>
      <c r="GYX57" s="110"/>
      <c r="GYY57" s="105"/>
      <c r="GYZ57" s="105"/>
      <c r="HBM57" s="108"/>
      <c r="HBN57" s="109"/>
      <c r="HBO57" s="105"/>
      <c r="HBP57" s="110"/>
      <c r="HBQ57" s="106"/>
      <c r="HBR57" s="110"/>
      <c r="HBS57" s="105"/>
      <c r="HBT57" s="105"/>
      <c r="HEG57" s="108"/>
      <c r="HEH57" s="109"/>
      <c r="HEI57" s="105"/>
      <c r="HEJ57" s="110"/>
      <c r="HEK57" s="106"/>
      <c r="HEL57" s="110"/>
      <c r="HEM57" s="105"/>
      <c r="HEN57" s="105"/>
      <c r="HHA57" s="108"/>
      <c r="HHB57" s="109"/>
      <c r="HHC57" s="105"/>
      <c r="HHD57" s="110"/>
      <c r="HHE57" s="106"/>
      <c r="HHF57" s="110"/>
      <c r="HHG57" s="105"/>
      <c r="HHH57" s="105"/>
      <c r="HJU57" s="108"/>
      <c r="HJV57" s="109"/>
      <c r="HJW57" s="105"/>
      <c r="HJX57" s="110"/>
      <c r="HJY57" s="106"/>
      <c r="HJZ57" s="110"/>
      <c r="HKA57" s="105"/>
      <c r="HKB57" s="105"/>
      <c r="HMO57" s="108"/>
      <c r="HMP57" s="109"/>
      <c r="HMQ57" s="105"/>
      <c r="HMR57" s="110"/>
      <c r="HMS57" s="106"/>
      <c r="HMT57" s="110"/>
      <c r="HMU57" s="105"/>
      <c r="HMV57" s="105"/>
      <c r="HPI57" s="108"/>
      <c r="HPJ57" s="109"/>
      <c r="HPK57" s="105"/>
      <c r="HPL57" s="110"/>
      <c r="HPM57" s="106"/>
      <c r="HPN57" s="110"/>
      <c r="HPO57" s="105"/>
      <c r="HPP57" s="105"/>
      <c r="HSC57" s="108"/>
      <c r="HSD57" s="109"/>
      <c r="HSE57" s="105"/>
      <c r="HSF57" s="110"/>
      <c r="HSG57" s="106"/>
      <c r="HSH57" s="110"/>
      <c r="HSI57" s="105"/>
      <c r="HSJ57" s="105"/>
      <c r="HUW57" s="108"/>
      <c r="HUX57" s="109"/>
      <c r="HUY57" s="105"/>
      <c r="HUZ57" s="110"/>
      <c r="HVA57" s="106"/>
      <c r="HVB57" s="110"/>
      <c r="HVC57" s="105"/>
      <c r="HVD57" s="105"/>
      <c r="HXQ57" s="108"/>
      <c r="HXR57" s="109"/>
      <c r="HXS57" s="105"/>
      <c r="HXT57" s="110"/>
      <c r="HXU57" s="106"/>
      <c r="HXV57" s="110"/>
      <c r="HXW57" s="105"/>
      <c r="HXX57" s="105"/>
      <c r="IAK57" s="108"/>
      <c r="IAL57" s="109"/>
      <c r="IAM57" s="105"/>
      <c r="IAN57" s="110"/>
      <c r="IAO57" s="106"/>
      <c r="IAP57" s="110"/>
      <c r="IAQ57" s="105"/>
      <c r="IAR57" s="105"/>
      <c r="IDE57" s="108"/>
      <c r="IDF57" s="109"/>
      <c r="IDG57" s="105"/>
      <c r="IDH57" s="110"/>
      <c r="IDI57" s="106"/>
      <c r="IDJ57" s="110"/>
      <c r="IDK57" s="105"/>
      <c r="IDL57" s="105"/>
      <c r="IFY57" s="108"/>
      <c r="IFZ57" s="109"/>
      <c r="IGA57" s="105"/>
      <c r="IGB57" s="110"/>
      <c r="IGC57" s="106"/>
      <c r="IGD57" s="110"/>
      <c r="IGE57" s="105"/>
      <c r="IGF57" s="105"/>
      <c r="IIS57" s="108"/>
      <c r="IIT57" s="109"/>
      <c r="IIU57" s="105"/>
      <c r="IIV57" s="110"/>
      <c r="IIW57" s="106"/>
      <c r="IIX57" s="110"/>
      <c r="IIY57" s="105"/>
      <c r="IIZ57" s="105"/>
      <c r="ILM57" s="108"/>
      <c r="ILN57" s="109"/>
      <c r="ILO57" s="105"/>
      <c r="ILP57" s="110"/>
      <c r="ILQ57" s="106"/>
      <c r="ILR57" s="110"/>
      <c r="ILS57" s="105"/>
      <c r="ILT57" s="105"/>
      <c r="IOG57" s="108"/>
      <c r="IOH57" s="109"/>
      <c r="IOI57" s="105"/>
      <c r="IOJ57" s="110"/>
      <c r="IOK57" s="106"/>
      <c r="IOL57" s="110"/>
      <c r="IOM57" s="105"/>
      <c r="ION57" s="105"/>
      <c r="IRA57" s="108"/>
      <c r="IRB57" s="109"/>
      <c r="IRC57" s="105"/>
      <c r="IRD57" s="110"/>
      <c r="IRE57" s="106"/>
      <c r="IRF57" s="110"/>
      <c r="IRG57" s="105"/>
      <c r="IRH57" s="105"/>
      <c r="ITU57" s="108"/>
      <c r="ITV57" s="109"/>
      <c r="ITW57" s="105"/>
      <c r="ITX57" s="110"/>
      <c r="ITY57" s="106"/>
      <c r="ITZ57" s="110"/>
      <c r="IUA57" s="105"/>
      <c r="IUB57" s="105"/>
      <c r="IWO57" s="108"/>
      <c r="IWP57" s="109"/>
      <c r="IWQ57" s="105"/>
      <c r="IWR57" s="110"/>
      <c r="IWS57" s="106"/>
      <c r="IWT57" s="110"/>
      <c r="IWU57" s="105"/>
      <c r="IWV57" s="105"/>
      <c r="IZI57" s="108"/>
      <c r="IZJ57" s="109"/>
      <c r="IZK57" s="105"/>
      <c r="IZL57" s="110"/>
      <c r="IZM57" s="106"/>
      <c r="IZN57" s="110"/>
      <c r="IZO57" s="105"/>
      <c r="IZP57" s="105"/>
      <c r="JCC57" s="108"/>
      <c r="JCD57" s="109"/>
      <c r="JCE57" s="105"/>
      <c r="JCF57" s="110"/>
      <c r="JCG57" s="106"/>
      <c r="JCH57" s="110"/>
      <c r="JCI57" s="105"/>
      <c r="JCJ57" s="105"/>
      <c r="JEW57" s="108"/>
      <c r="JEX57" s="109"/>
      <c r="JEY57" s="105"/>
      <c r="JEZ57" s="110"/>
      <c r="JFA57" s="106"/>
      <c r="JFB57" s="110"/>
      <c r="JFC57" s="105"/>
      <c r="JFD57" s="105"/>
      <c r="JHQ57" s="108"/>
      <c r="JHR57" s="109"/>
      <c r="JHS57" s="105"/>
      <c r="JHT57" s="110"/>
      <c r="JHU57" s="106"/>
      <c r="JHV57" s="110"/>
      <c r="JHW57" s="105"/>
      <c r="JHX57" s="105"/>
      <c r="JKK57" s="108"/>
      <c r="JKL57" s="109"/>
      <c r="JKM57" s="105"/>
      <c r="JKN57" s="110"/>
      <c r="JKO57" s="106"/>
      <c r="JKP57" s="110"/>
      <c r="JKQ57" s="105"/>
      <c r="JKR57" s="105"/>
      <c r="JNE57" s="108"/>
      <c r="JNF57" s="109"/>
      <c r="JNG57" s="105"/>
      <c r="JNH57" s="110"/>
      <c r="JNI57" s="106"/>
      <c r="JNJ57" s="110"/>
      <c r="JNK57" s="105"/>
      <c r="JNL57" s="105"/>
      <c r="JPY57" s="108"/>
      <c r="JPZ57" s="109"/>
      <c r="JQA57" s="105"/>
      <c r="JQB57" s="110"/>
      <c r="JQC57" s="106"/>
      <c r="JQD57" s="110"/>
      <c r="JQE57" s="105"/>
      <c r="JQF57" s="105"/>
      <c r="JSS57" s="108"/>
      <c r="JST57" s="109"/>
      <c r="JSU57" s="105"/>
      <c r="JSV57" s="110"/>
      <c r="JSW57" s="106"/>
      <c r="JSX57" s="110"/>
      <c r="JSY57" s="105"/>
      <c r="JSZ57" s="105"/>
    </row>
    <row r="58" spans="1:1016 1027:2045 2058:3066 3097:4074 4105:5120 5131:6139 6145:7157 7170:7314" x14ac:dyDescent="0.2">
      <c r="A58" s="108"/>
      <c r="B58" s="109"/>
      <c r="C58" s="105"/>
      <c r="D58" s="110"/>
      <c r="E58" s="106"/>
      <c r="F58" s="110"/>
      <c r="G58" s="105"/>
      <c r="H58" s="105"/>
      <c r="BU58" s="108"/>
      <c r="BV58" s="109"/>
      <c r="BW58" s="105"/>
      <c r="BX58" s="110"/>
      <c r="BY58" s="106"/>
      <c r="BZ58" s="110"/>
      <c r="CA58" s="105"/>
      <c r="CB58" s="105"/>
      <c r="EO58" s="108"/>
      <c r="EP58" s="109"/>
      <c r="EQ58" s="105"/>
      <c r="ER58" s="110"/>
      <c r="ES58" s="106"/>
      <c r="ET58" s="110"/>
      <c r="EU58" s="105"/>
      <c r="EV58" s="105"/>
      <c r="HI58" s="108"/>
      <c r="HJ58" s="109"/>
      <c r="HK58" s="105"/>
      <c r="HL58" s="110"/>
      <c r="HM58" s="106"/>
      <c r="HN58" s="110"/>
      <c r="HO58" s="105"/>
      <c r="HP58" s="105"/>
      <c r="KC58" s="108"/>
      <c r="KD58" s="109"/>
      <c r="KE58" s="105"/>
      <c r="KF58" s="110"/>
      <c r="KG58" s="106"/>
      <c r="KH58" s="110"/>
      <c r="KI58" s="105"/>
      <c r="KJ58" s="105"/>
      <c r="MW58" s="108"/>
      <c r="MX58" s="109"/>
      <c r="MY58" s="105"/>
      <c r="MZ58" s="110"/>
      <c r="NA58" s="106"/>
      <c r="NB58" s="110"/>
      <c r="NC58" s="105"/>
      <c r="ND58" s="105"/>
      <c r="PQ58" s="108"/>
      <c r="PR58" s="109"/>
      <c r="PS58" s="105"/>
      <c r="PT58" s="110"/>
      <c r="PU58" s="106"/>
      <c r="PV58" s="110"/>
      <c r="PW58" s="105"/>
      <c r="PX58" s="105"/>
      <c r="SK58" s="108"/>
      <c r="SL58" s="109"/>
      <c r="SM58" s="105"/>
      <c r="SN58" s="110"/>
      <c r="SO58" s="106"/>
      <c r="SP58" s="110"/>
      <c r="SQ58" s="105"/>
      <c r="SR58" s="105"/>
      <c r="VE58" s="108"/>
      <c r="VF58" s="109"/>
      <c r="VG58" s="105"/>
      <c r="VH58" s="110"/>
      <c r="VI58" s="106"/>
      <c r="VJ58" s="110"/>
      <c r="VK58" s="105"/>
      <c r="VL58" s="105"/>
      <c r="XY58" s="108"/>
      <c r="XZ58" s="109"/>
      <c r="YA58" s="105"/>
      <c r="YB58" s="110"/>
      <c r="YC58" s="106"/>
      <c r="YD58" s="110"/>
      <c r="YE58" s="105"/>
      <c r="YF58" s="105"/>
      <c r="AAS58" s="108"/>
      <c r="AAT58" s="109"/>
      <c r="AAU58" s="105"/>
      <c r="AAV58" s="110"/>
      <c r="AAW58" s="106"/>
      <c r="AAX58" s="110"/>
      <c r="AAY58" s="105"/>
      <c r="AAZ58" s="105"/>
      <c r="ADM58" s="108"/>
      <c r="ADN58" s="109"/>
      <c r="ADO58" s="105"/>
      <c r="ADP58" s="110"/>
      <c r="ADQ58" s="106"/>
      <c r="ADR58" s="110"/>
      <c r="ADS58" s="105"/>
      <c r="ADT58" s="105"/>
      <c r="AGG58" s="108"/>
      <c r="AGH58" s="109"/>
      <c r="AGI58" s="105"/>
      <c r="AGJ58" s="110"/>
      <c r="AGK58" s="106"/>
      <c r="AGL58" s="110"/>
      <c r="AGM58" s="105"/>
      <c r="AGN58" s="105"/>
      <c r="AJA58" s="108"/>
      <c r="AJB58" s="109"/>
      <c r="AJC58" s="105"/>
      <c r="AJD58" s="110"/>
      <c r="AJE58" s="106"/>
      <c r="AJF58" s="110"/>
      <c r="AJG58" s="105"/>
      <c r="AJH58" s="105"/>
      <c r="ALU58" s="108"/>
      <c r="ALV58" s="109"/>
      <c r="ALW58" s="105"/>
      <c r="ALX58" s="110"/>
      <c r="ALY58" s="106"/>
      <c r="ALZ58" s="110"/>
      <c r="AMA58" s="105"/>
      <c r="AMB58" s="105"/>
      <c r="AOO58" s="108"/>
      <c r="AOP58" s="109"/>
      <c r="AOQ58" s="105"/>
      <c r="AOR58" s="110"/>
      <c r="AOS58" s="106"/>
      <c r="AOT58" s="110"/>
      <c r="AOU58" s="105"/>
      <c r="AOV58" s="105"/>
      <c r="ARI58" s="108"/>
      <c r="ARJ58" s="109"/>
      <c r="ARK58" s="105"/>
      <c r="ARL58" s="110"/>
      <c r="ARM58" s="106"/>
      <c r="ARN58" s="110"/>
      <c r="ARO58" s="105"/>
      <c r="ARP58" s="105"/>
      <c r="AUC58" s="108"/>
      <c r="AUD58" s="109"/>
      <c r="AUE58" s="105"/>
      <c r="AUF58" s="110"/>
      <c r="AUG58" s="106"/>
      <c r="AUH58" s="110"/>
      <c r="AUI58" s="105"/>
      <c r="AUJ58" s="105"/>
      <c r="AWW58" s="108"/>
      <c r="AWX58" s="109"/>
      <c r="AWY58" s="105"/>
      <c r="AWZ58" s="110"/>
      <c r="AXA58" s="106"/>
      <c r="AXB58" s="110"/>
      <c r="AXC58" s="105"/>
      <c r="AXD58" s="105"/>
      <c r="AZQ58" s="108"/>
      <c r="AZR58" s="109"/>
      <c r="AZS58" s="105"/>
      <c r="AZT58" s="110"/>
      <c r="AZU58" s="106"/>
      <c r="AZV58" s="110"/>
      <c r="AZW58" s="105"/>
      <c r="AZX58" s="105"/>
      <c r="BCK58" s="108"/>
      <c r="BCL58" s="109"/>
      <c r="BCM58" s="105"/>
      <c r="BCN58" s="110"/>
      <c r="BCO58" s="106"/>
      <c r="BCP58" s="110"/>
      <c r="BCQ58" s="105"/>
      <c r="BCR58" s="105"/>
      <c r="BFE58" s="108"/>
      <c r="BFF58" s="109"/>
      <c r="BFG58" s="105"/>
      <c r="BFH58" s="110"/>
      <c r="BFI58" s="106"/>
      <c r="BFJ58" s="110"/>
      <c r="BFK58" s="105"/>
      <c r="BFL58" s="105"/>
      <c r="BHY58" s="108"/>
      <c r="BHZ58" s="109"/>
      <c r="BIA58" s="105"/>
      <c r="BIB58" s="110"/>
      <c r="BIC58" s="106"/>
      <c r="BID58" s="110"/>
      <c r="BIE58" s="105"/>
      <c r="BIF58" s="105"/>
      <c r="BKS58" s="108"/>
      <c r="BKT58" s="109"/>
      <c r="BKU58" s="105"/>
      <c r="BKV58" s="110"/>
      <c r="BKW58" s="106"/>
      <c r="BKX58" s="110"/>
      <c r="BKY58" s="105"/>
      <c r="BKZ58" s="105"/>
      <c r="BNM58" s="108"/>
      <c r="BNN58" s="109"/>
      <c r="BNO58" s="105"/>
      <c r="BNP58" s="110"/>
      <c r="BNQ58" s="106"/>
      <c r="BNR58" s="110"/>
      <c r="BNS58" s="105"/>
      <c r="BNT58" s="105"/>
      <c r="BQG58" s="108"/>
      <c r="BQH58" s="109"/>
      <c r="BQI58" s="105"/>
      <c r="BQJ58" s="110"/>
      <c r="BQK58" s="106"/>
      <c r="BQL58" s="110"/>
      <c r="BQM58" s="105"/>
      <c r="BQN58" s="105"/>
      <c r="BTA58" s="108"/>
      <c r="BTB58" s="109"/>
      <c r="BTC58" s="105"/>
      <c r="BTD58" s="110"/>
      <c r="BTE58" s="106"/>
      <c r="BTF58" s="110"/>
      <c r="BTG58" s="105"/>
      <c r="BTH58" s="105"/>
      <c r="BVU58" s="108"/>
      <c r="BVV58" s="109"/>
      <c r="BVW58" s="105"/>
      <c r="BVX58" s="110"/>
      <c r="BVY58" s="106"/>
      <c r="BVZ58" s="110"/>
      <c r="BWA58" s="105"/>
      <c r="BWB58" s="105"/>
      <c r="BYO58" s="108"/>
      <c r="BYP58" s="109"/>
      <c r="BYQ58" s="105"/>
      <c r="BYR58" s="110"/>
      <c r="BYS58" s="106"/>
      <c r="BYT58" s="110"/>
      <c r="BYU58" s="105"/>
      <c r="BYV58" s="105"/>
      <c r="CBI58" s="108"/>
      <c r="CBJ58" s="109"/>
      <c r="CBK58" s="105"/>
      <c r="CBL58" s="110"/>
      <c r="CBM58" s="106"/>
      <c r="CBN58" s="110"/>
      <c r="CBO58" s="105"/>
      <c r="CBP58" s="105"/>
      <c r="CEC58" s="108"/>
      <c r="CED58" s="109"/>
      <c r="CEE58" s="105"/>
      <c r="CEF58" s="110"/>
      <c r="CEG58" s="106"/>
      <c r="CEH58" s="110"/>
      <c r="CEI58" s="105"/>
      <c r="CEJ58" s="105"/>
      <c r="CGW58" s="108"/>
      <c r="CGX58" s="109"/>
      <c r="CGY58" s="105"/>
      <c r="CGZ58" s="110"/>
      <c r="CHA58" s="106"/>
      <c r="CHB58" s="110"/>
      <c r="CHC58" s="105"/>
      <c r="CHD58" s="105"/>
      <c r="CJQ58" s="108"/>
      <c r="CJR58" s="109"/>
      <c r="CJS58" s="105"/>
      <c r="CJT58" s="110"/>
      <c r="CJU58" s="106"/>
      <c r="CJV58" s="110"/>
      <c r="CJW58" s="105"/>
      <c r="CJX58" s="105"/>
      <c r="CMK58" s="108"/>
      <c r="CML58" s="109"/>
      <c r="CMM58" s="105"/>
      <c r="CMN58" s="110"/>
      <c r="CMO58" s="106"/>
      <c r="CMP58" s="110"/>
      <c r="CMQ58" s="105"/>
      <c r="CMR58" s="105"/>
      <c r="CPE58" s="108"/>
      <c r="CPF58" s="109"/>
      <c r="CPG58" s="105"/>
      <c r="CPH58" s="110"/>
      <c r="CPI58" s="106"/>
      <c r="CPJ58" s="110"/>
      <c r="CPK58" s="105"/>
      <c r="CPL58" s="105"/>
      <c r="CRY58" s="108"/>
      <c r="CRZ58" s="109"/>
      <c r="CSA58" s="105"/>
      <c r="CSB58" s="110"/>
      <c r="CSC58" s="106"/>
      <c r="CSD58" s="110"/>
      <c r="CSE58" s="105"/>
      <c r="CSF58" s="105"/>
      <c r="CUS58" s="108"/>
      <c r="CUT58" s="109"/>
      <c r="CUU58" s="105"/>
      <c r="CUV58" s="110"/>
      <c r="CUW58" s="106"/>
      <c r="CUX58" s="110"/>
      <c r="CUY58" s="105"/>
      <c r="CUZ58" s="105"/>
      <c r="CXM58" s="108"/>
      <c r="CXN58" s="109"/>
      <c r="CXO58" s="105"/>
      <c r="CXP58" s="110"/>
      <c r="CXQ58" s="106"/>
      <c r="CXR58" s="110"/>
      <c r="CXS58" s="105"/>
      <c r="CXT58" s="105"/>
      <c r="DAG58" s="108"/>
      <c r="DAH58" s="109"/>
      <c r="DAI58" s="105"/>
      <c r="DAJ58" s="110"/>
      <c r="DAK58" s="106"/>
      <c r="DAL58" s="110"/>
      <c r="DAM58" s="105"/>
      <c r="DAN58" s="105"/>
      <c r="DDA58" s="108"/>
      <c r="DDB58" s="109"/>
      <c r="DDC58" s="105"/>
      <c r="DDD58" s="110"/>
      <c r="DDE58" s="106"/>
      <c r="DDF58" s="110"/>
      <c r="DDG58" s="105"/>
      <c r="DDH58" s="105"/>
      <c r="DFU58" s="108"/>
      <c r="DFV58" s="109"/>
      <c r="DFW58" s="105"/>
      <c r="DFX58" s="110"/>
      <c r="DFY58" s="106"/>
      <c r="DFZ58" s="110"/>
      <c r="DGA58" s="105"/>
      <c r="DGB58" s="105"/>
      <c r="DIO58" s="108"/>
      <c r="DIP58" s="109"/>
      <c r="DIQ58" s="105"/>
      <c r="DIR58" s="110"/>
      <c r="DIS58" s="106"/>
      <c r="DIT58" s="110"/>
      <c r="DIU58" s="105"/>
      <c r="DIV58" s="105"/>
      <c r="DLI58" s="108"/>
      <c r="DLJ58" s="109"/>
      <c r="DLK58" s="105"/>
      <c r="DLL58" s="110"/>
      <c r="DLM58" s="106"/>
      <c r="DLN58" s="110"/>
      <c r="DLO58" s="105"/>
      <c r="DLP58" s="105"/>
      <c r="DOC58" s="108"/>
      <c r="DOD58" s="109"/>
      <c r="DOE58" s="105"/>
      <c r="DOF58" s="110"/>
      <c r="DOG58" s="106"/>
      <c r="DOH58" s="110"/>
      <c r="DOI58" s="105"/>
      <c r="DOJ58" s="105"/>
      <c r="DQW58" s="108"/>
      <c r="DQX58" s="109"/>
      <c r="DQY58" s="105"/>
      <c r="DQZ58" s="110"/>
      <c r="DRA58" s="106"/>
      <c r="DRB58" s="110"/>
      <c r="DRC58" s="105"/>
      <c r="DRD58" s="105"/>
      <c r="DTQ58" s="108"/>
      <c r="DTR58" s="109"/>
      <c r="DTS58" s="105"/>
      <c r="DTT58" s="110"/>
      <c r="DTU58" s="106"/>
      <c r="DTV58" s="110"/>
      <c r="DTW58" s="105"/>
      <c r="DTX58" s="105"/>
      <c r="DWK58" s="108"/>
      <c r="DWL58" s="109"/>
      <c r="DWM58" s="105"/>
      <c r="DWN58" s="110"/>
      <c r="DWO58" s="106"/>
      <c r="DWP58" s="110"/>
      <c r="DWQ58" s="105"/>
      <c r="DWR58" s="105"/>
      <c r="DZE58" s="108"/>
      <c r="DZF58" s="109"/>
      <c r="DZG58" s="105"/>
      <c r="DZH58" s="110"/>
      <c r="DZI58" s="106"/>
      <c r="DZJ58" s="110"/>
      <c r="DZK58" s="105"/>
      <c r="DZL58" s="105"/>
      <c r="EBY58" s="108"/>
      <c r="EBZ58" s="109"/>
      <c r="ECA58" s="105"/>
      <c r="ECB58" s="110"/>
      <c r="ECC58" s="106"/>
      <c r="ECD58" s="110"/>
      <c r="ECE58" s="105"/>
      <c r="ECF58" s="105"/>
      <c r="EES58" s="108"/>
      <c r="EET58" s="109"/>
      <c r="EEU58" s="105"/>
      <c r="EEV58" s="110"/>
      <c r="EEW58" s="106"/>
      <c r="EEX58" s="110"/>
      <c r="EEY58" s="105"/>
      <c r="EEZ58" s="105"/>
      <c r="EHM58" s="108"/>
      <c r="EHN58" s="109"/>
      <c r="EHO58" s="105"/>
      <c r="EHP58" s="110"/>
      <c r="EHQ58" s="106"/>
      <c r="EHR58" s="110"/>
      <c r="EHS58" s="105"/>
      <c r="EHT58" s="105"/>
      <c r="EKG58" s="108"/>
      <c r="EKH58" s="109"/>
      <c r="EKI58" s="105"/>
      <c r="EKJ58" s="110"/>
      <c r="EKK58" s="106"/>
      <c r="EKL58" s="110"/>
      <c r="EKM58" s="105"/>
      <c r="EKN58" s="105"/>
      <c r="ENA58" s="108"/>
      <c r="ENB58" s="109"/>
      <c r="ENC58" s="105"/>
      <c r="END58" s="110"/>
      <c r="ENE58" s="106"/>
      <c r="ENF58" s="110"/>
      <c r="ENG58" s="105"/>
      <c r="ENH58" s="105"/>
      <c r="EPU58" s="108"/>
      <c r="EPV58" s="109"/>
      <c r="EPW58" s="105"/>
      <c r="EPX58" s="110"/>
      <c r="EPY58" s="106"/>
      <c r="EPZ58" s="110"/>
      <c r="EQA58" s="105"/>
      <c r="EQB58" s="105"/>
      <c r="ESO58" s="108"/>
      <c r="ESP58" s="109"/>
      <c r="ESQ58" s="105"/>
      <c r="ESR58" s="110"/>
      <c r="ESS58" s="106"/>
      <c r="EST58" s="110"/>
      <c r="ESU58" s="105"/>
      <c r="ESV58" s="105"/>
      <c r="EVI58" s="108"/>
      <c r="EVJ58" s="109"/>
      <c r="EVK58" s="105"/>
      <c r="EVL58" s="110"/>
      <c r="EVM58" s="106"/>
      <c r="EVN58" s="110"/>
      <c r="EVO58" s="105"/>
      <c r="EVP58" s="105"/>
      <c r="EYC58" s="108"/>
      <c r="EYD58" s="109"/>
      <c r="EYE58" s="105"/>
      <c r="EYF58" s="110"/>
      <c r="EYG58" s="106"/>
      <c r="EYH58" s="110"/>
      <c r="EYI58" s="105"/>
      <c r="EYJ58" s="105"/>
      <c r="FAW58" s="108"/>
      <c r="FAX58" s="109"/>
      <c r="FAY58" s="105"/>
      <c r="FAZ58" s="110"/>
      <c r="FBA58" s="106"/>
      <c r="FBB58" s="110"/>
      <c r="FBC58" s="105"/>
      <c r="FBD58" s="105"/>
      <c r="FDQ58" s="108"/>
      <c r="FDR58" s="109"/>
      <c r="FDS58" s="105"/>
      <c r="FDT58" s="110"/>
      <c r="FDU58" s="106"/>
      <c r="FDV58" s="110"/>
      <c r="FDW58" s="105"/>
      <c r="FDX58" s="105"/>
      <c r="FGK58" s="108"/>
      <c r="FGL58" s="109"/>
      <c r="FGM58" s="105"/>
      <c r="FGN58" s="110"/>
      <c r="FGO58" s="106"/>
      <c r="FGP58" s="110"/>
      <c r="FGQ58" s="105"/>
      <c r="FGR58" s="105"/>
      <c r="FJE58" s="108"/>
      <c r="FJF58" s="109"/>
      <c r="FJG58" s="105"/>
      <c r="FJH58" s="110"/>
      <c r="FJI58" s="106"/>
      <c r="FJJ58" s="110"/>
      <c r="FJK58" s="105"/>
      <c r="FJL58" s="105"/>
      <c r="FLY58" s="108"/>
      <c r="FLZ58" s="109"/>
      <c r="FMA58" s="105"/>
      <c r="FMB58" s="110"/>
      <c r="FMC58" s="106"/>
      <c r="FMD58" s="110"/>
      <c r="FME58" s="105"/>
      <c r="FMF58" s="105"/>
      <c r="FOS58" s="108"/>
      <c r="FOT58" s="109"/>
      <c r="FOU58" s="105"/>
      <c r="FOV58" s="110"/>
      <c r="FOW58" s="106"/>
      <c r="FOX58" s="110"/>
      <c r="FOY58" s="105"/>
      <c r="FOZ58" s="105"/>
      <c r="FRM58" s="108"/>
      <c r="FRN58" s="109"/>
      <c r="FRO58" s="105"/>
      <c r="FRP58" s="110"/>
      <c r="FRQ58" s="106"/>
      <c r="FRR58" s="110"/>
      <c r="FRS58" s="105"/>
      <c r="FRT58" s="105"/>
      <c r="FUG58" s="108"/>
      <c r="FUH58" s="109"/>
      <c r="FUI58" s="105"/>
      <c r="FUJ58" s="110"/>
      <c r="FUK58" s="106"/>
      <c r="FUL58" s="110"/>
      <c r="FUM58" s="105"/>
      <c r="FUN58" s="105"/>
      <c r="FXA58" s="108"/>
      <c r="FXB58" s="109"/>
      <c r="FXC58" s="105"/>
      <c r="FXD58" s="110"/>
      <c r="FXE58" s="106"/>
      <c r="FXF58" s="110"/>
      <c r="FXG58" s="105"/>
      <c r="FXH58" s="105"/>
      <c r="FZU58" s="108"/>
      <c r="FZV58" s="109"/>
      <c r="FZW58" s="105"/>
      <c r="FZX58" s="110"/>
      <c r="FZY58" s="106"/>
      <c r="FZZ58" s="110"/>
      <c r="GAA58" s="105"/>
      <c r="GAB58" s="105"/>
      <c r="GCO58" s="108"/>
      <c r="GCP58" s="109"/>
      <c r="GCQ58" s="105"/>
      <c r="GCR58" s="110"/>
      <c r="GCS58" s="106"/>
      <c r="GCT58" s="110"/>
      <c r="GCU58" s="105"/>
      <c r="GCV58" s="105"/>
      <c r="GFI58" s="108"/>
      <c r="GFJ58" s="109"/>
      <c r="GFK58" s="105"/>
      <c r="GFL58" s="110"/>
      <c r="GFM58" s="106"/>
      <c r="GFN58" s="110"/>
      <c r="GFO58" s="105"/>
      <c r="GFP58" s="105"/>
      <c r="GIC58" s="108"/>
      <c r="GID58" s="109"/>
      <c r="GIE58" s="105"/>
      <c r="GIF58" s="110"/>
      <c r="GIG58" s="106"/>
      <c r="GIH58" s="110"/>
      <c r="GII58" s="105"/>
      <c r="GIJ58" s="105"/>
      <c r="GKW58" s="108"/>
      <c r="GKX58" s="109"/>
      <c r="GKY58" s="105"/>
      <c r="GKZ58" s="110"/>
      <c r="GLA58" s="106"/>
      <c r="GLB58" s="110"/>
      <c r="GLC58" s="105"/>
      <c r="GLD58" s="105"/>
      <c r="GNQ58" s="108"/>
      <c r="GNR58" s="109"/>
      <c r="GNS58" s="105"/>
      <c r="GNT58" s="110"/>
      <c r="GNU58" s="106"/>
      <c r="GNV58" s="110"/>
      <c r="GNW58" s="105"/>
      <c r="GNX58" s="105"/>
      <c r="GQK58" s="108"/>
      <c r="GQL58" s="109"/>
      <c r="GQM58" s="105"/>
      <c r="GQN58" s="110"/>
      <c r="GQO58" s="106"/>
      <c r="GQP58" s="110"/>
      <c r="GQQ58" s="105"/>
      <c r="GQR58" s="105"/>
      <c r="GTE58" s="108"/>
      <c r="GTF58" s="109"/>
      <c r="GTG58" s="105"/>
      <c r="GTH58" s="110"/>
      <c r="GTI58" s="106"/>
      <c r="GTJ58" s="110"/>
      <c r="GTK58" s="105"/>
      <c r="GTL58" s="105"/>
      <c r="GVY58" s="108"/>
      <c r="GVZ58" s="109"/>
      <c r="GWA58" s="105"/>
      <c r="GWB58" s="110"/>
      <c r="GWC58" s="106"/>
      <c r="GWD58" s="110"/>
      <c r="GWE58" s="105"/>
      <c r="GWF58" s="105"/>
      <c r="GYS58" s="108"/>
      <c r="GYT58" s="109"/>
      <c r="GYU58" s="105"/>
      <c r="GYV58" s="110"/>
      <c r="GYW58" s="106"/>
      <c r="GYX58" s="110"/>
      <c r="GYY58" s="105"/>
      <c r="GYZ58" s="105"/>
      <c r="HBM58" s="108"/>
      <c r="HBN58" s="109"/>
      <c r="HBO58" s="105"/>
      <c r="HBP58" s="110"/>
      <c r="HBQ58" s="106"/>
      <c r="HBR58" s="110"/>
      <c r="HBS58" s="105"/>
      <c r="HBT58" s="105"/>
      <c r="HEG58" s="108"/>
      <c r="HEH58" s="109"/>
      <c r="HEI58" s="105"/>
      <c r="HEJ58" s="110"/>
      <c r="HEK58" s="106"/>
      <c r="HEL58" s="110"/>
      <c r="HEM58" s="105"/>
      <c r="HEN58" s="105"/>
      <c r="HHA58" s="108"/>
      <c r="HHB58" s="109"/>
      <c r="HHC58" s="105"/>
      <c r="HHD58" s="110"/>
      <c r="HHE58" s="106"/>
      <c r="HHF58" s="110"/>
      <c r="HHG58" s="105"/>
      <c r="HHH58" s="105"/>
      <c r="HJU58" s="108"/>
      <c r="HJV58" s="109"/>
      <c r="HJW58" s="105"/>
      <c r="HJX58" s="110"/>
      <c r="HJY58" s="106"/>
      <c r="HJZ58" s="110"/>
      <c r="HKA58" s="105"/>
      <c r="HKB58" s="105"/>
      <c r="HMO58" s="108"/>
      <c r="HMP58" s="109"/>
      <c r="HMQ58" s="105"/>
      <c r="HMR58" s="110"/>
      <c r="HMS58" s="106"/>
      <c r="HMT58" s="110"/>
      <c r="HMU58" s="105"/>
      <c r="HMV58" s="105"/>
      <c r="HPI58" s="108"/>
      <c r="HPJ58" s="109"/>
      <c r="HPK58" s="105"/>
      <c r="HPL58" s="110"/>
      <c r="HPM58" s="106"/>
      <c r="HPN58" s="110"/>
      <c r="HPO58" s="105"/>
      <c r="HPP58" s="105"/>
      <c r="HSC58" s="108"/>
      <c r="HSD58" s="109"/>
      <c r="HSE58" s="105"/>
      <c r="HSF58" s="110"/>
      <c r="HSG58" s="106"/>
      <c r="HSH58" s="110"/>
      <c r="HSI58" s="105"/>
      <c r="HSJ58" s="105"/>
      <c r="HUW58" s="108"/>
      <c r="HUX58" s="109"/>
      <c r="HUY58" s="105"/>
      <c r="HUZ58" s="110"/>
      <c r="HVA58" s="106"/>
      <c r="HVB58" s="110"/>
      <c r="HVC58" s="105"/>
      <c r="HVD58" s="105"/>
      <c r="HXQ58" s="108"/>
      <c r="HXR58" s="109"/>
      <c r="HXS58" s="105"/>
      <c r="HXT58" s="110"/>
      <c r="HXU58" s="106"/>
      <c r="HXV58" s="110"/>
      <c r="HXW58" s="105"/>
      <c r="HXX58" s="105"/>
      <c r="IAK58" s="108"/>
      <c r="IAL58" s="109"/>
      <c r="IAM58" s="105"/>
      <c r="IAN58" s="110"/>
      <c r="IAO58" s="106"/>
      <c r="IAP58" s="110"/>
      <c r="IAQ58" s="105"/>
      <c r="IAR58" s="105"/>
      <c r="IDE58" s="108"/>
      <c r="IDF58" s="109"/>
      <c r="IDG58" s="105"/>
      <c r="IDH58" s="110"/>
      <c r="IDI58" s="106"/>
      <c r="IDJ58" s="110"/>
      <c r="IDK58" s="105"/>
      <c r="IDL58" s="105"/>
      <c r="IFY58" s="108"/>
      <c r="IFZ58" s="109"/>
      <c r="IGA58" s="105"/>
      <c r="IGB58" s="110"/>
      <c r="IGC58" s="106"/>
      <c r="IGD58" s="110"/>
      <c r="IGE58" s="105"/>
      <c r="IGF58" s="105"/>
      <c r="IIS58" s="108"/>
      <c r="IIT58" s="109"/>
      <c r="IIU58" s="105"/>
      <c r="IIV58" s="110"/>
      <c r="IIW58" s="106"/>
      <c r="IIX58" s="110"/>
      <c r="IIY58" s="105"/>
      <c r="IIZ58" s="105"/>
      <c r="ILM58" s="108"/>
      <c r="ILN58" s="109"/>
      <c r="ILO58" s="105"/>
      <c r="ILP58" s="110"/>
      <c r="ILQ58" s="106"/>
      <c r="ILR58" s="110"/>
      <c r="ILS58" s="105"/>
      <c r="ILT58" s="105"/>
      <c r="IOG58" s="108"/>
      <c r="IOH58" s="109"/>
      <c r="IOI58" s="105"/>
      <c r="IOJ58" s="110"/>
      <c r="IOK58" s="106"/>
      <c r="IOL58" s="110"/>
      <c r="IOM58" s="105"/>
      <c r="ION58" s="105"/>
      <c r="IRA58" s="108"/>
      <c r="IRB58" s="109"/>
      <c r="IRC58" s="105"/>
      <c r="IRD58" s="110"/>
      <c r="IRE58" s="106"/>
      <c r="IRF58" s="110"/>
      <c r="IRG58" s="105"/>
      <c r="IRH58" s="105"/>
      <c r="ITU58" s="108"/>
      <c r="ITV58" s="109"/>
      <c r="ITW58" s="105"/>
      <c r="ITX58" s="110"/>
      <c r="ITY58" s="106"/>
      <c r="ITZ58" s="110"/>
      <c r="IUA58" s="105"/>
      <c r="IUB58" s="105"/>
      <c r="IWO58" s="108"/>
      <c r="IWP58" s="109"/>
      <c r="IWQ58" s="105"/>
      <c r="IWR58" s="110"/>
      <c r="IWS58" s="106"/>
      <c r="IWT58" s="110"/>
      <c r="IWU58" s="105"/>
      <c r="IWV58" s="105"/>
      <c r="IZI58" s="108"/>
      <c r="IZJ58" s="109"/>
      <c r="IZK58" s="105"/>
      <c r="IZL58" s="110"/>
      <c r="IZM58" s="106"/>
      <c r="IZN58" s="110"/>
      <c r="IZO58" s="105"/>
      <c r="IZP58" s="105"/>
      <c r="JCC58" s="108"/>
      <c r="JCD58" s="109"/>
      <c r="JCE58" s="105"/>
      <c r="JCF58" s="110"/>
      <c r="JCG58" s="106"/>
      <c r="JCH58" s="110"/>
      <c r="JCI58" s="105"/>
      <c r="JCJ58" s="105"/>
      <c r="JEW58" s="108"/>
      <c r="JEX58" s="109"/>
      <c r="JEY58" s="105"/>
      <c r="JEZ58" s="110"/>
      <c r="JFA58" s="106"/>
      <c r="JFB58" s="110"/>
      <c r="JFC58" s="105"/>
      <c r="JFD58" s="105"/>
      <c r="JHQ58" s="108"/>
      <c r="JHR58" s="109"/>
      <c r="JHS58" s="105"/>
      <c r="JHT58" s="110"/>
      <c r="JHU58" s="106"/>
      <c r="JHV58" s="110"/>
      <c r="JHW58" s="105"/>
      <c r="JHX58" s="105"/>
      <c r="JKK58" s="108"/>
      <c r="JKL58" s="109"/>
      <c r="JKM58" s="105"/>
      <c r="JKN58" s="110"/>
      <c r="JKO58" s="106"/>
      <c r="JKP58" s="110"/>
      <c r="JKQ58" s="105"/>
      <c r="JKR58" s="105"/>
      <c r="JNE58" s="108"/>
      <c r="JNF58" s="109"/>
      <c r="JNG58" s="105"/>
      <c r="JNH58" s="110"/>
      <c r="JNI58" s="106"/>
      <c r="JNJ58" s="110"/>
      <c r="JNK58" s="105"/>
      <c r="JNL58" s="105"/>
      <c r="JPY58" s="108"/>
      <c r="JPZ58" s="109"/>
      <c r="JQA58" s="105"/>
      <c r="JQB58" s="110"/>
      <c r="JQC58" s="106"/>
      <c r="JQD58" s="110"/>
      <c r="JQE58" s="105"/>
      <c r="JQF58" s="105"/>
      <c r="JSS58" s="108"/>
      <c r="JST58" s="109"/>
      <c r="JSU58" s="105"/>
      <c r="JSV58" s="110"/>
      <c r="JSW58" s="106"/>
      <c r="JSX58" s="110"/>
      <c r="JSY58" s="105"/>
      <c r="JSZ58" s="105"/>
    </row>
    <row r="59" spans="1:1016 1027:2045 2058:3066 3097:4074 4105:5120 5131:6139 6145:7157 7170:7314" x14ac:dyDescent="0.2">
      <c r="A59" s="108"/>
      <c r="B59" s="109"/>
      <c r="C59" s="105"/>
      <c r="D59" s="110"/>
      <c r="E59" s="106"/>
      <c r="F59" s="110"/>
      <c r="G59" s="105"/>
      <c r="H59" s="105"/>
      <c r="BU59" s="108"/>
      <c r="BV59" s="109"/>
      <c r="BW59" s="105"/>
      <c r="BX59" s="110"/>
      <c r="BY59" s="106"/>
      <c r="BZ59" s="110"/>
      <c r="CA59" s="105"/>
      <c r="CB59" s="105"/>
      <c r="EO59" s="108"/>
      <c r="EP59" s="109"/>
      <c r="EQ59" s="105"/>
      <c r="ER59" s="110"/>
      <c r="ES59" s="106"/>
      <c r="ET59" s="110"/>
      <c r="EU59" s="105"/>
      <c r="EV59" s="105"/>
      <c r="HI59" s="108"/>
      <c r="HJ59" s="109"/>
      <c r="HK59" s="105"/>
      <c r="HL59" s="110"/>
      <c r="HM59" s="106"/>
      <c r="HN59" s="110"/>
      <c r="HO59" s="105"/>
      <c r="HP59" s="105"/>
      <c r="KC59" s="108"/>
      <c r="KD59" s="109"/>
      <c r="KE59" s="105"/>
      <c r="KF59" s="110"/>
      <c r="KG59" s="106"/>
      <c r="KH59" s="110"/>
      <c r="KI59" s="105"/>
      <c r="KJ59" s="105"/>
      <c r="MW59" s="108"/>
      <c r="MX59" s="109"/>
      <c r="MY59" s="105"/>
      <c r="MZ59" s="110"/>
      <c r="NA59" s="106"/>
      <c r="NB59" s="110"/>
      <c r="NC59" s="105"/>
      <c r="ND59" s="105"/>
      <c r="PQ59" s="108"/>
      <c r="PR59" s="109"/>
      <c r="PS59" s="105"/>
      <c r="PT59" s="110"/>
      <c r="PU59" s="106"/>
      <c r="PV59" s="110"/>
      <c r="PW59" s="105"/>
      <c r="PX59" s="105"/>
      <c r="SK59" s="108"/>
      <c r="SL59" s="109"/>
      <c r="SM59" s="105"/>
      <c r="SN59" s="110"/>
      <c r="SO59" s="106"/>
      <c r="SP59" s="110"/>
      <c r="SQ59" s="105"/>
      <c r="SR59" s="105"/>
      <c r="VE59" s="108"/>
      <c r="VF59" s="109"/>
      <c r="VG59" s="105"/>
      <c r="VH59" s="110"/>
      <c r="VI59" s="106"/>
      <c r="VJ59" s="110"/>
      <c r="VK59" s="105"/>
      <c r="VL59" s="105"/>
      <c r="XY59" s="108"/>
      <c r="XZ59" s="109"/>
      <c r="YA59" s="105"/>
      <c r="YB59" s="110"/>
      <c r="YC59" s="106"/>
      <c r="YD59" s="110"/>
      <c r="YE59" s="105"/>
      <c r="YF59" s="105"/>
      <c r="AAS59" s="108"/>
      <c r="AAT59" s="109"/>
      <c r="AAU59" s="105"/>
      <c r="AAV59" s="110"/>
      <c r="AAW59" s="106"/>
      <c r="AAX59" s="110"/>
      <c r="AAY59" s="105"/>
      <c r="AAZ59" s="105"/>
      <c r="ADM59" s="108"/>
      <c r="ADN59" s="109"/>
      <c r="ADO59" s="105"/>
      <c r="ADP59" s="110"/>
      <c r="ADQ59" s="106"/>
      <c r="ADR59" s="110"/>
      <c r="ADS59" s="105"/>
      <c r="ADT59" s="105"/>
      <c r="AGG59" s="108"/>
      <c r="AGH59" s="109"/>
      <c r="AGI59" s="105"/>
      <c r="AGJ59" s="110"/>
      <c r="AGK59" s="106"/>
      <c r="AGL59" s="110"/>
      <c r="AGM59" s="105"/>
      <c r="AGN59" s="105"/>
      <c r="AJA59" s="108"/>
      <c r="AJB59" s="109"/>
      <c r="AJC59" s="105"/>
      <c r="AJD59" s="110"/>
      <c r="AJE59" s="106"/>
      <c r="AJF59" s="110"/>
      <c r="AJG59" s="105"/>
      <c r="AJH59" s="105"/>
      <c r="ALU59" s="108"/>
      <c r="ALV59" s="109"/>
      <c r="ALW59" s="105"/>
      <c r="ALX59" s="110"/>
      <c r="ALY59" s="106"/>
      <c r="ALZ59" s="110"/>
      <c r="AMA59" s="105"/>
      <c r="AMB59" s="105"/>
      <c r="AOO59" s="108"/>
      <c r="AOP59" s="109"/>
      <c r="AOQ59" s="105"/>
      <c r="AOR59" s="110"/>
      <c r="AOS59" s="106"/>
      <c r="AOT59" s="110"/>
      <c r="AOU59" s="105"/>
      <c r="AOV59" s="105"/>
      <c r="ARI59" s="108"/>
      <c r="ARJ59" s="109"/>
      <c r="ARK59" s="105"/>
      <c r="ARL59" s="110"/>
      <c r="ARM59" s="106"/>
      <c r="ARN59" s="110"/>
      <c r="ARO59" s="105"/>
      <c r="ARP59" s="105"/>
      <c r="AUC59" s="108"/>
      <c r="AUD59" s="109"/>
      <c r="AUE59" s="105"/>
      <c r="AUF59" s="110"/>
      <c r="AUG59" s="106"/>
      <c r="AUH59" s="110"/>
      <c r="AUI59" s="105"/>
      <c r="AUJ59" s="105"/>
      <c r="AWW59" s="108"/>
      <c r="AWX59" s="109"/>
      <c r="AWY59" s="105"/>
      <c r="AWZ59" s="110"/>
      <c r="AXA59" s="106"/>
      <c r="AXB59" s="110"/>
      <c r="AXC59" s="105"/>
      <c r="AXD59" s="105"/>
      <c r="AZQ59" s="108"/>
      <c r="AZR59" s="109"/>
      <c r="AZS59" s="105"/>
      <c r="AZT59" s="110"/>
      <c r="AZU59" s="106"/>
      <c r="AZV59" s="110"/>
      <c r="AZW59" s="105"/>
      <c r="AZX59" s="105"/>
      <c r="BCK59" s="108"/>
      <c r="BCL59" s="109"/>
      <c r="BCM59" s="105"/>
      <c r="BCN59" s="110"/>
      <c r="BCO59" s="106"/>
      <c r="BCP59" s="110"/>
      <c r="BCQ59" s="105"/>
      <c r="BCR59" s="105"/>
      <c r="BFE59" s="108"/>
      <c r="BFF59" s="109"/>
      <c r="BFG59" s="105"/>
      <c r="BFH59" s="110"/>
      <c r="BFI59" s="106"/>
      <c r="BFJ59" s="110"/>
      <c r="BFK59" s="105"/>
      <c r="BFL59" s="105"/>
      <c r="BHY59" s="108"/>
      <c r="BHZ59" s="109"/>
      <c r="BIA59" s="105"/>
      <c r="BIB59" s="110"/>
      <c r="BIC59" s="106"/>
      <c r="BID59" s="110"/>
      <c r="BIE59" s="105"/>
      <c r="BIF59" s="105"/>
      <c r="BKS59" s="108"/>
      <c r="BKT59" s="109"/>
      <c r="BKU59" s="105"/>
      <c r="BKV59" s="110"/>
      <c r="BKW59" s="106"/>
      <c r="BKX59" s="110"/>
      <c r="BKY59" s="105"/>
      <c r="BKZ59" s="105"/>
      <c r="BNM59" s="108"/>
      <c r="BNN59" s="109"/>
      <c r="BNO59" s="105"/>
      <c r="BNP59" s="110"/>
      <c r="BNQ59" s="106"/>
      <c r="BNR59" s="110"/>
      <c r="BNS59" s="105"/>
      <c r="BNT59" s="105"/>
      <c r="BQG59" s="108"/>
      <c r="BQH59" s="109"/>
      <c r="BQI59" s="105"/>
      <c r="BQJ59" s="110"/>
      <c r="BQK59" s="106"/>
      <c r="BQL59" s="110"/>
      <c r="BQM59" s="105"/>
      <c r="BQN59" s="105"/>
      <c r="BTA59" s="108"/>
      <c r="BTB59" s="109"/>
      <c r="BTC59" s="105"/>
      <c r="BTD59" s="110"/>
      <c r="BTE59" s="106"/>
      <c r="BTF59" s="110"/>
      <c r="BTG59" s="105"/>
      <c r="BTH59" s="105"/>
      <c r="BVU59" s="108"/>
      <c r="BVV59" s="109"/>
      <c r="BVW59" s="105"/>
      <c r="BVX59" s="110"/>
      <c r="BVY59" s="106"/>
      <c r="BVZ59" s="110"/>
      <c r="BWA59" s="105"/>
      <c r="BWB59" s="105"/>
      <c r="BYO59" s="108"/>
      <c r="BYP59" s="109"/>
      <c r="BYQ59" s="105"/>
      <c r="BYR59" s="110"/>
      <c r="BYS59" s="106"/>
      <c r="BYT59" s="110"/>
      <c r="BYU59" s="105"/>
      <c r="BYV59" s="105"/>
      <c r="CBI59" s="108"/>
      <c r="CBJ59" s="109"/>
      <c r="CBK59" s="105"/>
      <c r="CBL59" s="110"/>
      <c r="CBM59" s="106"/>
      <c r="CBN59" s="110"/>
      <c r="CBO59" s="105"/>
      <c r="CBP59" s="105"/>
      <c r="CEC59" s="108"/>
      <c r="CED59" s="109"/>
      <c r="CEE59" s="105"/>
      <c r="CEF59" s="110"/>
      <c r="CEG59" s="106"/>
      <c r="CEH59" s="110"/>
      <c r="CEI59" s="105"/>
      <c r="CEJ59" s="105"/>
      <c r="CGW59" s="108"/>
      <c r="CGX59" s="109"/>
      <c r="CGY59" s="105"/>
      <c r="CGZ59" s="110"/>
      <c r="CHA59" s="106"/>
      <c r="CHB59" s="110"/>
      <c r="CHC59" s="105"/>
      <c r="CHD59" s="105"/>
      <c r="CJQ59" s="108"/>
      <c r="CJR59" s="109"/>
      <c r="CJS59" s="105"/>
      <c r="CJT59" s="110"/>
      <c r="CJU59" s="106"/>
      <c r="CJV59" s="110"/>
      <c r="CJW59" s="105"/>
      <c r="CJX59" s="105"/>
      <c r="CMK59" s="108"/>
      <c r="CML59" s="109"/>
      <c r="CMM59" s="105"/>
      <c r="CMN59" s="110"/>
      <c r="CMO59" s="106"/>
      <c r="CMP59" s="110"/>
      <c r="CMQ59" s="105"/>
      <c r="CMR59" s="105"/>
      <c r="CPE59" s="108"/>
      <c r="CPF59" s="109"/>
      <c r="CPG59" s="105"/>
      <c r="CPH59" s="110"/>
      <c r="CPI59" s="106"/>
      <c r="CPJ59" s="110"/>
      <c r="CPK59" s="105"/>
      <c r="CPL59" s="105"/>
      <c r="CRY59" s="108"/>
      <c r="CRZ59" s="109"/>
      <c r="CSA59" s="105"/>
      <c r="CSB59" s="110"/>
      <c r="CSC59" s="106"/>
      <c r="CSD59" s="110"/>
      <c r="CSE59" s="105"/>
      <c r="CSF59" s="105"/>
      <c r="CUS59" s="108"/>
      <c r="CUT59" s="109"/>
      <c r="CUU59" s="105"/>
      <c r="CUV59" s="110"/>
      <c r="CUW59" s="106"/>
      <c r="CUX59" s="110"/>
      <c r="CUY59" s="105"/>
      <c r="CUZ59" s="105"/>
      <c r="CXM59" s="108"/>
      <c r="CXN59" s="109"/>
      <c r="CXO59" s="105"/>
      <c r="CXP59" s="110"/>
      <c r="CXQ59" s="106"/>
      <c r="CXR59" s="110"/>
      <c r="CXS59" s="105"/>
      <c r="CXT59" s="105"/>
      <c r="DAG59" s="108"/>
      <c r="DAH59" s="109"/>
      <c r="DAI59" s="105"/>
      <c r="DAJ59" s="110"/>
      <c r="DAK59" s="106"/>
      <c r="DAL59" s="110"/>
      <c r="DAM59" s="105"/>
      <c r="DAN59" s="105"/>
      <c r="DDA59" s="108"/>
      <c r="DDB59" s="109"/>
      <c r="DDC59" s="105"/>
      <c r="DDD59" s="110"/>
      <c r="DDE59" s="106"/>
      <c r="DDF59" s="110"/>
      <c r="DDG59" s="105"/>
      <c r="DDH59" s="105"/>
      <c r="DFU59" s="108"/>
      <c r="DFV59" s="109"/>
      <c r="DFW59" s="105"/>
      <c r="DFX59" s="110"/>
      <c r="DFY59" s="106"/>
      <c r="DFZ59" s="110"/>
      <c r="DGA59" s="105"/>
      <c r="DGB59" s="105"/>
      <c r="DIO59" s="108"/>
      <c r="DIP59" s="109"/>
      <c r="DIQ59" s="105"/>
      <c r="DIR59" s="110"/>
      <c r="DIS59" s="106"/>
      <c r="DIT59" s="110"/>
      <c r="DIU59" s="105"/>
      <c r="DIV59" s="105"/>
      <c r="DLI59" s="108"/>
      <c r="DLJ59" s="109"/>
      <c r="DLK59" s="105"/>
      <c r="DLL59" s="110"/>
      <c r="DLM59" s="106"/>
      <c r="DLN59" s="110"/>
      <c r="DLO59" s="105"/>
      <c r="DLP59" s="105"/>
      <c r="DOC59" s="108"/>
      <c r="DOD59" s="109"/>
      <c r="DOE59" s="105"/>
      <c r="DOF59" s="110"/>
      <c r="DOG59" s="106"/>
      <c r="DOH59" s="110"/>
      <c r="DOI59" s="105"/>
      <c r="DOJ59" s="105"/>
      <c r="DQW59" s="108"/>
      <c r="DQX59" s="109"/>
      <c r="DQY59" s="105"/>
      <c r="DQZ59" s="110"/>
      <c r="DRA59" s="106"/>
      <c r="DRB59" s="110"/>
      <c r="DRC59" s="105"/>
      <c r="DRD59" s="105"/>
      <c r="DTQ59" s="108"/>
      <c r="DTR59" s="109"/>
      <c r="DTS59" s="105"/>
      <c r="DTT59" s="110"/>
      <c r="DTU59" s="106"/>
      <c r="DTV59" s="110"/>
      <c r="DTW59" s="105"/>
      <c r="DTX59" s="105"/>
      <c r="DWK59" s="108"/>
      <c r="DWL59" s="109"/>
      <c r="DWM59" s="105"/>
      <c r="DWN59" s="110"/>
      <c r="DWO59" s="106"/>
      <c r="DWP59" s="110"/>
      <c r="DWQ59" s="105"/>
      <c r="DWR59" s="105"/>
      <c r="DZE59" s="108"/>
      <c r="DZF59" s="109"/>
      <c r="DZG59" s="105"/>
      <c r="DZH59" s="110"/>
      <c r="DZI59" s="106"/>
      <c r="DZJ59" s="110"/>
      <c r="DZK59" s="105"/>
      <c r="DZL59" s="105"/>
      <c r="EBY59" s="108"/>
      <c r="EBZ59" s="109"/>
      <c r="ECA59" s="105"/>
      <c r="ECB59" s="110"/>
      <c r="ECC59" s="106"/>
      <c r="ECD59" s="110"/>
      <c r="ECE59" s="105"/>
      <c r="ECF59" s="105"/>
      <c r="EES59" s="108"/>
      <c r="EET59" s="109"/>
      <c r="EEU59" s="105"/>
      <c r="EEV59" s="110"/>
      <c r="EEW59" s="106"/>
      <c r="EEX59" s="110"/>
      <c r="EEY59" s="105"/>
      <c r="EEZ59" s="105"/>
      <c r="EHM59" s="108"/>
      <c r="EHN59" s="109"/>
      <c r="EHO59" s="105"/>
      <c r="EHP59" s="110"/>
      <c r="EHQ59" s="106"/>
      <c r="EHR59" s="110"/>
      <c r="EHS59" s="105"/>
      <c r="EHT59" s="105"/>
      <c r="EKG59" s="108"/>
      <c r="EKH59" s="109"/>
      <c r="EKI59" s="105"/>
      <c r="EKJ59" s="110"/>
      <c r="EKK59" s="106"/>
      <c r="EKL59" s="110"/>
      <c r="EKM59" s="105"/>
      <c r="EKN59" s="105"/>
      <c r="ENA59" s="108"/>
      <c r="ENB59" s="109"/>
      <c r="ENC59" s="105"/>
      <c r="END59" s="110"/>
      <c r="ENE59" s="106"/>
      <c r="ENF59" s="110"/>
      <c r="ENG59" s="105"/>
      <c r="ENH59" s="105"/>
      <c r="EPU59" s="108"/>
      <c r="EPV59" s="109"/>
      <c r="EPW59" s="105"/>
      <c r="EPX59" s="110"/>
      <c r="EPY59" s="106"/>
      <c r="EPZ59" s="110"/>
      <c r="EQA59" s="105"/>
      <c r="EQB59" s="105"/>
      <c r="ESO59" s="108"/>
      <c r="ESP59" s="109"/>
      <c r="ESQ59" s="105"/>
      <c r="ESR59" s="110"/>
      <c r="ESS59" s="106"/>
      <c r="EST59" s="110"/>
      <c r="ESU59" s="105"/>
      <c r="ESV59" s="105"/>
      <c r="EVI59" s="108"/>
      <c r="EVJ59" s="109"/>
      <c r="EVK59" s="105"/>
      <c r="EVL59" s="110"/>
      <c r="EVM59" s="106"/>
      <c r="EVN59" s="110"/>
      <c r="EVO59" s="105"/>
      <c r="EVP59" s="105"/>
      <c r="EYC59" s="108"/>
      <c r="EYD59" s="109"/>
      <c r="EYE59" s="105"/>
      <c r="EYF59" s="110"/>
      <c r="EYG59" s="106"/>
      <c r="EYH59" s="110"/>
      <c r="EYI59" s="105"/>
      <c r="EYJ59" s="105"/>
      <c r="FAW59" s="108"/>
      <c r="FAX59" s="109"/>
      <c r="FAY59" s="105"/>
      <c r="FAZ59" s="110"/>
      <c r="FBA59" s="106"/>
      <c r="FBB59" s="110"/>
      <c r="FBC59" s="105"/>
      <c r="FBD59" s="105"/>
      <c r="FDQ59" s="108"/>
      <c r="FDR59" s="109"/>
      <c r="FDS59" s="105"/>
      <c r="FDT59" s="110"/>
      <c r="FDU59" s="106"/>
      <c r="FDV59" s="110"/>
      <c r="FDW59" s="105"/>
      <c r="FDX59" s="105"/>
      <c r="FGK59" s="108"/>
      <c r="FGL59" s="109"/>
      <c r="FGM59" s="105"/>
      <c r="FGN59" s="110"/>
      <c r="FGO59" s="106"/>
      <c r="FGP59" s="110"/>
      <c r="FGQ59" s="105"/>
      <c r="FGR59" s="105"/>
      <c r="FJE59" s="108"/>
      <c r="FJF59" s="109"/>
      <c r="FJG59" s="105"/>
      <c r="FJH59" s="110"/>
      <c r="FJI59" s="106"/>
      <c r="FJJ59" s="110"/>
      <c r="FJK59" s="105"/>
      <c r="FJL59" s="105"/>
      <c r="FLY59" s="108"/>
      <c r="FLZ59" s="109"/>
      <c r="FMA59" s="105"/>
      <c r="FMB59" s="110"/>
      <c r="FMC59" s="106"/>
      <c r="FMD59" s="110"/>
      <c r="FME59" s="105"/>
      <c r="FMF59" s="105"/>
      <c r="FOS59" s="108"/>
      <c r="FOT59" s="109"/>
      <c r="FOU59" s="105"/>
      <c r="FOV59" s="110"/>
      <c r="FOW59" s="106"/>
      <c r="FOX59" s="110"/>
      <c r="FOY59" s="105"/>
      <c r="FOZ59" s="105"/>
      <c r="FRM59" s="108"/>
      <c r="FRN59" s="109"/>
      <c r="FRO59" s="105"/>
      <c r="FRP59" s="110"/>
      <c r="FRQ59" s="106"/>
      <c r="FRR59" s="110"/>
      <c r="FRS59" s="105"/>
      <c r="FRT59" s="105"/>
      <c r="FUG59" s="108"/>
      <c r="FUH59" s="109"/>
      <c r="FUI59" s="105"/>
      <c r="FUJ59" s="110"/>
      <c r="FUK59" s="106"/>
      <c r="FUL59" s="110"/>
      <c r="FUM59" s="105"/>
      <c r="FUN59" s="105"/>
      <c r="FXA59" s="108"/>
      <c r="FXB59" s="109"/>
      <c r="FXC59" s="105"/>
      <c r="FXD59" s="110"/>
      <c r="FXE59" s="106"/>
      <c r="FXF59" s="110"/>
      <c r="FXG59" s="105"/>
      <c r="FXH59" s="105"/>
      <c r="FZU59" s="108"/>
      <c r="FZV59" s="109"/>
      <c r="FZW59" s="105"/>
      <c r="FZX59" s="110"/>
      <c r="FZY59" s="106"/>
      <c r="FZZ59" s="110"/>
      <c r="GAA59" s="105"/>
      <c r="GAB59" s="105"/>
      <c r="GCO59" s="108"/>
      <c r="GCP59" s="109"/>
      <c r="GCQ59" s="105"/>
      <c r="GCR59" s="110"/>
      <c r="GCS59" s="106"/>
      <c r="GCT59" s="110"/>
      <c r="GCU59" s="105"/>
      <c r="GCV59" s="105"/>
      <c r="GFI59" s="108"/>
      <c r="GFJ59" s="109"/>
      <c r="GFK59" s="105"/>
      <c r="GFL59" s="110"/>
      <c r="GFM59" s="106"/>
      <c r="GFN59" s="110"/>
      <c r="GFO59" s="105"/>
      <c r="GFP59" s="105"/>
      <c r="GIC59" s="108"/>
      <c r="GID59" s="109"/>
      <c r="GIE59" s="105"/>
      <c r="GIF59" s="110"/>
      <c r="GIG59" s="106"/>
      <c r="GIH59" s="110"/>
      <c r="GII59" s="105"/>
      <c r="GIJ59" s="105"/>
      <c r="GKW59" s="108"/>
      <c r="GKX59" s="109"/>
      <c r="GKY59" s="105"/>
      <c r="GKZ59" s="110"/>
      <c r="GLA59" s="106"/>
      <c r="GLB59" s="110"/>
      <c r="GLC59" s="105"/>
      <c r="GLD59" s="105"/>
      <c r="GNQ59" s="108"/>
      <c r="GNR59" s="109"/>
      <c r="GNS59" s="105"/>
      <c r="GNT59" s="110"/>
      <c r="GNU59" s="106"/>
      <c r="GNV59" s="110"/>
      <c r="GNW59" s="105"/>
      <c r="GNX59" s="105"/>
      <c r="GQK59" s="108"/>
      <c r="GQL59" s="109"/>
      <c r="GQM59" s="105"/>
      <c r="GQN59" s="110"/>
      <c r="GQO59" s="106"/>
      <c r="GQP59" s="110"/>
      <c r="GQQ59" s="105"/>
      <c r="GQR59" s="105"/>
      <c r="GTE59" s="108"/>
      <c r="GTF59" s="109"/>
      <c r="GTG59" s="105"/>
      <c r="GTH59" s="110"/>
      <c r="GTI59" s="106"/>
      <c r="GTJ59" s="110"/>
      <c r="GTK59" s="105"/>
      <c r="GTL59" s="105"/>
      <c r="GVY59" s="108"/>
      <c r="GVZ59" s="109"/>
      <c r="GWA59" s="105"/>
      <c r="GWB59" s="110"/>
      <c r="GWC59" s="106"/>
      <c r="GWD59" s="110"/>
      <c r="GWE59" s="105"/>
      <c r="GWF59" s="105"/>
      <c r="GYS59" s="108"/>
      <c r="GYT59" s="109"/>
      <c r="GYU59" s="105"/>
      <c r="GYV59" s="110"/>
      <c r="GYW59" s="106"/>
      <c r="GYX59" s="110"/>
      <c r="GYY59" s="105"/>
      <c r="GYZ59" s="105"/>
      <c r="HBM59" s="108"/>
      <c r="HBN59" s="109"/>
      <c r="HBO59" s="105"/>
      <c r="HBP59" s="110"/>
      <c r="HBQ59" s="106"/>
      <c r="HBR59" s="110"/>
      <c r="HBS59" s="105"/>
      <c r="HBT59" s="105"/>
      <c r="HEG59" s="108"/>
      <c r="HEH59" s="109"/>
      <c r="HEI59" s="105"/>
      <c r="HEJ59" s="110"/>
      <c r="HEK59" s="106"/>
      <c r="HEL59" s="110"/>
      <c r="HEM59" s="105"/>
      <c r="HEN59" s="105"/>
      <c r="HHA59" s="108"/>
      <c r="HHB59" s="109"/>
      <c r="HHC59" s="105"/>
      <c r="HHD59" s="110"/>
      <c r="HHE59" s="106"/>
      <c r="HHF59" s="110"/>
      <c r="HHG59" s="105"/>
      <c r="HHH59" s="105"/>
      <c r="HJU59" s="108"/>
      <c r="HJV59" s="109"/>
      <c r="HJW59" s="105"/>
      <c r="HJX59" s="110"/>
      <c r="HJY59" s="106"/>
      <c r="HJZ59" s="110"/>
      <c r="HKA59" s="105"/>
      <c r="HKB59" s="105"/>
      <c r="HMO59" s="108"/>
      <c r="HMP59" s="109"/>
      <c r="HMQ59" s="105"/>
      <c r="HMR59" s="110"/>
      <c r="HMS59" s="106"/>
      <c r="HMT59" s="110"/>
      <c r="HMU59" s="105"/>
      <c r="HMV59" s="105"/>
      <c r="HPI59" s="108"/>
      <c r="HPJ59" s="109"/>
      <c r="HPK59" s="105"/>
      <c r="HPL59" s="110"/>
      <c r="HPM59" s="106"/>
      <c r="HPN59" s="110"/>
      <c r="HPO59" s="105"/>
      <c r="HPP59" s="105"/>
      <c r="HSC59" s="108"/>
      <c r="HSD59" s="109"/>
      <c r="HSE59" s="105"/>
      <c r="HSF59" s="110"/>
      <c r="HSG59" s="106"/>
      <c r="HSH59" s="110"/>
      <c r="HSI59" s="105"/>
      <c r="HSJ59" s="105"/>
      <c r="HUW59" s="108"/>
      <c r="HUX59" s="109"/>
      <c r="HUY59" s="105"/>
      <c r="HUZ59" s="110"/>
      <c r="HVA59" s="106"/>
      <c r="HVB59" s="110"/>
      <c r="HVC59" s="105"/>
      <c r="HVD59" s="105"/>
      <c r="HXQ59" s="108"/>
      <c r="HXR59" s="109"/>
      <c r="HXS59" s="105"/>
      <c r="HXT59" s="110"/>
      <c r="HXU59" s="106"/>
      <c r="HXV59" s="110"/>
      <c r="HXW59" s="105"/>
      <c r="HXX59" s="105"/>
      <c r="IAK59" s="108"/>
      <c r="IAL59" s="109"/>
      <c r="IAM59" s="105"/>
      <c r="IAN59" s="110"/>
      <c r="IAO59" s="106"/>
      <c r="IAP59" s="110"/>
      <c r="IAQ59" s="105"/>
      <c r="IAR59" s="105"/>
      <c r="IDE59" s="108"/>
      <c r="IDF59" s="109"/>
      <c r="IDG59" s="105"/>
      <c r="IDH59" s="110"/>
      <c r="IDI59" s="106"/>
      <c r="IDJ59" s="110"/>
      <c r="IDK59" s="105"/>
      <c r="IDL59" s="105"/>
      <c r="IFY59" s="108"/>
      <c r="IFZ59" s="109"/>
      <c r="IGA59" s="105"/>
      <c r="IGB59" s="110"/>
      <c r="IGC59" s="106"/>
      <c r="IGD59" s="110"/>
      <c r="IGE59" s="105"/>
      <c r="IGF59" s="105"/>
      <c r="IIS59" s="108"/>
      <c r="IIT59" s="109"/>
      <c r="IIU59" s="105"/>
      <c r="IIV59" s="110"/>
      <c r="IIW59" s="106"/>
      <c r="IIX59" s="110"/>
      <c r="IIY59" s="105"/>
      <c r="IIZ59" s="105"/>
      <c r="ILM59" s="108"/>
      <c r="ILN59" s="109"/>
      <c r="ILO59" s="105"/>
      <c r="ILP59" s="110"/>
      <c r="ILQ59" s="106"/>
      <c r="ILR59" s="110"/>
      <c r="ILS59" s="105"/>
      <c r="ILT59" s="105"/>
      <c r="IOG59" s="108"/>
      <c r="IOH59" s="109"/>
      <c r="IOI59" s="105"/>
      <c r="IOJ59" s="110"/>
      <c r="IOK59" s="106"/>
      <c r="IOL59" s="110"/>
      <c r="IOM59" s="105"/>
      <c r="ION59" s="105"/>
      <c r="IRA59" s="108"/>
      <c r="IRB59" s="109"/>
      <c r="IRC59" s="105"/>
      <c r="IRD59" s="110"/>
      <c r="IRE59" s="106"/>
      <c r="IRF59" s="110"/>
      <c r="IRG59" s="105"/>
      <c r="IRH59" s="105"/>
      <c r="ITU59" s="108"/>
      <c r="ITV59" s="109"/>
      <c r="ITW59" s="105"/>
      <c r="ITX59" s="110"/>
      <c r="ITY59" s="106"/>
      <c r="ITZ59" s="110"/>
      <c r="IUA59" s="105"/>
      <c r="IUB59" s="105"/>
      <c r="IWO59" s="108"/>
      <c r="IWP59" s="109"/>
      <c r="IWQ59" s="105"/>
      <c r="IWR59" s="110"/>
      <c r="IWS59" s="106"/>
      <c r="IWT59" s="110"/>
      <c r="IWU59" s="105"/>
      <c r="IWV59" s="105"/>
      <c r="IZI59" s="108"/>
      <c r="IZJ59" s="109"/>
      <c r="IZK59" s="105"/>
      <c r="IZL59" s="110"/>
      <c r="IZM59" s="106"/>
      <c r="IZN59" s="110"/>
      <c r="IZO59" s="105"/>
      <c r="IZP59" s="105"/>
      <c r="JCC59" s="108"/>
      <c r="JCD59" s="109"/>
      <c r="JCE59" s="105"/>
      <c r="JCF59" s="110"/>
      <c r="JCG59" s="106"/>
      <c r="JCH59" s="110"/>
      <c r="JCI59" s="105"/>
      <c r="JCJ59" s="105"/>
      <c r="JEW59" s="108"/>
      <c r="JEX59" s="109"/>
      <c r="JEY59" s="105"/>
      <c r="JEZ59" s="110"/>
      <c r="JFA59" s="106"/>
      <c r="JFB59" s="110"/>
      <c r="JFC59" s="105"/>
      <c r="JFD59" s="105"/>
      <c r="JHQ59" s="108"/>
      <c r="JHR59" s="109"/>
      <c r="JHS59" s="105"/>
      <c r="JHT59" s="110"/>
      <c r="JHU59" s="106"/>
      <c r="JHV59" s="110"/>
      <c r="JHW59" s="105"/>
      <c r="JHX59" s="105"/>
      <c r="JKK59" s="108"/>
      <c r="JKL59" s="109"/>
      <c r="JKM59" s="105"/>
      <c r="JKN59" s="110"/>
      <c r="JKO59" s="106"/>
      <c r="JKP59" s="110"/>
      <c r="JKQ59" s="105"/>
      <c r="JKR59" s="105"/>
      <c r="JNE59" s="108"/>
      <c r="JNF59" s="109"/>
      <c r="JNG59" s="105"/>
      <c r="JNH59" s="110"/>
      <c r="JNI59" s="106"/>
      <c r="JNJ59" s="110"/>
      <c r="JNK59" s="105"/>
      <c r="JNL59" s="105"/>
      <c r="JPY59" s="108"/>
      <c r="JPZ59" s="109"/>
      <c r="JQA59" s="105"/>
      <c r="JQB59" s="110"/>
      <c r="JQC59" s="106"/>
      <c r="JQD59" s="110"/>
      <c r="JQE59" s="105"/>
      <c r="JQF59" s="105"/>
      <c r="JSS59" s="108"/>
      <c r="JST59" s="109"/>
      <c r="JSU59" s="105"/>
      <c r="JSV59" s="110"/>
      <c r="JSW59" s="106"/>
      <c r="JSX59" s="110"/>
      <c r="JSY59" s="105"/>
      <c r="JSZ59" s="105"/>
    </row>
    <row r="60" spans="1:1016 1027:2045 2058:3066 3097:4074 4105:5120 5131:6139 6145:7157 7170:7314" x14ac:dyDescent="0.2">
      <c r="A60" s="108"/>
      <c r="B60" s="109"/>
      <c r="C60" s="105"/>
      <c r="D60" s="110"/>
      <c r="E60" s="106"/>
      <c r="F60" s="110"/>
      <c r="G60" s="105"/>
      <c r="H60" s="105"/>
      <c r="BU60" s="108"/>
      <c r="BV60" s="109"/>
      <c r="BW60" s="105"/>
      <c r="BX60" s="110"/>
      <c r="BY60" s="106"/>
      <c r="BZ60" s="110"/>
      <c r="CA60" s="105"/>
      <c r="CB60" s="105"/>
      <c r="EO60" s="108"/>
      <c r="EP60" s="109"/>
      <c r="EQ60" s="105"/>
      <c r="ER60" s="110"/>
      <c r="ES60" s="106"/>
      <c r="ET60" s="110"/>
      <c r="EU60" s="105"/>
      <c r="EV60" s="105"/>
      <c r="HI60" s="108"/>
      <c r="HJ60" s="109"/>
      <c r="HK60" s="105"/>
      <c r="HL60" s="110"/>
      <c r="HM60" s="106"/>
      <c r="HN60" s="110"/>
      <c r="HO60" s="105"/>
      <c r="HP60" s="105"/>
      <c r="KC60" s="108"/>
      <c r="KD60" s="109"/>
      <c r="KE60" s="105"/>
      <c r="KF60" s="110"/>
      <c r="KG60" s="106"/>
      <c r="KH60" s="110"/>
      <c r="KI60" s="105"/>
      <c r="KJ60" s="105"/>
      <c r="MW60" s="108"/>
      <c r="MX60" s="109"/>
      <c r="MY60" s="105"/>
      <c r="MZ60" s="110"/>
      <c r="NA60" s="106"/>
      <c r="NB60" s="110"/>
      <c r="NC60" s="105"/>
      <c r="ND60" s="105"/>
      <c r="PQ60" s="108"/>
      <c r="PR60" s="109"/>
      <c r="PS60" s="105"/>
      <c r="PT60" s="110"/>
      <c r="PU60" s="106"/>
      <c r="PV60" s="110"/>
      <c r="PW60" s="105"/>
      <c r="PX60" s="105"/>
      <c r="SK60" s="108"/>
      <c r="SL60" s="109"/>
      <c r="SM60" s="105"/>
      <c r="SN60" s="110"/>
      <c r="SO60" s="106"/>
      <c r="SP60" s="110"/>
      <c r="SQ60" s="105"/>
      <c r="SR60" s="105"/>
      <c r="VE60" s="108"/>
      <c r="VF60" s="109"/>
      <c r="VG60" s="105"/>
      <c r="VH60" s="110"/>
      <c r="VI60" s="106"/>
      <c r="VJ60" s="110"/>
      <c r="VK60" s="105"/>
      <c r="VL60" s="105"/>
      <c r="XY60" s="108"/>
      <c r="XZ60" s="109"/>
      <c r="YA60" s="105"/>
      <c r="YB60" s="110"/>
      <c r="YC60" s="106"/>
      <c r="YD60" s="110"/>
      <c r="YE60" s="105"/>
      <c r="YF60" s="105"/>
      <c r="AAS60" s="108"/>
      <c r="AAT60" s="109"/>
      <c r="AAU60" s="105"/>
      <c r="AAV60" s="110"/>
      <c r="AAW60" s="106"/>
      <c r="AAX60" s="110"/>
      <c r="AAY60" s="105"/>
      <c r="AAZ60" s="105"/>
      <c r="ADM60" s="108"/>
      <c r="ADN60" s="109"/>
      <c r="ADO60" s="105"/>
      <c r="ADP60" s="110"/>
      <c r="ADQ60" s="106"/>
      <c r="ADR60" s="110"/>
      <c r="ADS60" s="105"/>
      <c r="ADT60" s="105"/>
      <c r="AGG60" s="108"/>
      <c r="AGH60" s="109"/>
      <c r="AGI60" s="105"/>
      <c r="AGJ60" s="110"/>
      <c r="AGK60" s="106"/>
      <c r="AGL60" s="110"/>
      <c r="AGM60" s="105"/>
      <c r="AGN60" s="105"/>
      <c r="AJA60" s="108"/>
      <c r="AJB60" s="109"/>
      <c r="AJC60" s="105"/>
      <c r="AJD60" s="110"/>
      <c r="AJE60" s="106"/>
      <c r="AJF60" s="110"/>
      <c r="AJG60" s="105"/>
      <c r="AJH60" s="105"/>
      <c r="ALU60" s="108"/>
      <c r="ALV60" s="109"/>
      <c r="ALW60" s="105"/>
      <c r="ALX60" s="110"/>
      <c r="ALY60" s="106"/>
      <c r="ALZ60" s="110"/>
      <c r="AMA60" s="105"/>
      <c r="AMB60" s="105"/>
      <c r="AOO60" s="108"/>
      <c r="AOP60" s="109"/>
      <c r="AOQ60" s="105"/>
      <c r="AOR60" s="110"/>
      <c r="AOS60" s="106"/>
      <c r="AOT60" s="110"/>
      <c r="AOU60" s="105"/>
      <c r="AOV60" s="105"/>
      <c r="ARI60" s="108"/>
      <c r="ARJ60" s="109"/>
      <c r="ARK60" s="105"/>
      <c r="ARL60" s="110"/>
      <c r="ARM60" s="106"/>
      <c r="ARN60" s="110"/>
      <c r="ARO60" s="105"/>
      <c r="ARP60" s="105"/>
      <c r="AUC60" s="108"/>
      <c r="AUD60" s="109"/>
      <c r="AUE60" s="105"/>
      <c r="AUF60" s="110"/>
      <c r="AUG60" s="106"/>
      <c r="AUH60" s="110"/>
      <c r="AUI60" s="105"/>
      <c r="AUJ60" s="105"/>
      <c r="AWW60" s="108"/>
      <c r="AWX60" s="109"/>
      <c r="AWY60" s="105"/>
      <c r="AWZ60" s="110"/>
      <c r="AXA60" s="106"/>
      <c r="AXB60" s="110"/>
      <c r="AXC60" s="105"/>
      <c r="AXD60" s="105"/>
      <c r="AZQ60" s="108"/>
      <c r="AZR60" s="109"/>
      <c r="AZS60" s="105"/>
      <c r="AZT60" s="110"/>
      <c r="AZU60" s="106"/>
      <c r="AZV60" s="110"/>
      <c r="AZW60" s="105"/>
      <c r="AZX60" s="105"/>
      <c r="BCK60" s="108"/>
      <c r="BCL60" s="109"/>
      <c r="BCM60" s="105"/>
      <c r="BCN60" s="110"/>
      <c r="BCO60" s="106"/>
      <c r="BCP60" s="110"/>
      <c r="BCQ60" s="105"/>
      <c r="BCR60" s="105"/>
      <c r="BFE60" s="108"/>
      <c r="BFF60" s="109"/>
      <c r="BFG60" s="105"/>
      <c r="BFH60" s="110"/>
      <c r="BFI60" s="106"/>
      <c r="BFJ60" s="110"/>
      <c r="BFK60" s="105"/>
      <c r="BFL60" s="105"/>
      <c r="BHY60" s="108"/>
      <c r="BHZ60" s="109"/>
      <c r="BIA60" s="105"/>
      <c r="BIB60" s="110"/>
      <c r="BIC60" s="106"/>
      <c r="BID60" s="110"/>
      <c r="BIE60" s="105"/>
      <c r="BIF60" s="105"/>
      <c r="BKS60" s="108"/>
      <c r="BKT60" s="109"/>
      <c r="BKU60" s="105"/>
      <c r="BKV60" s="110"/>
      <c r="BKW60" s="106"/>
      <c r="BKX60" s="110"/>
      <c r="BKY60" s="105"/>
      <c r="BKZ60" s="105"/>
      <c r="BNM60" s="108"/>
      <c r="BNN60" s="109"/>
      <c r="BNO60" s="105"/>
      <c r="BNP60" s="110"/>
      <c r="BNQ60" s="106"/>
      <c r="BNR60" s="110"/>
      <c r="BNS60" s="105"/>
      <c r="BNT60" s="105"/>
      <c r="BQG60" s="108"/>
      <c r="BQH60" s="109"/>
      <c r="BQI60" s="105"/>
      <c r="BQJ60" s="110"/>
      <c r="BQK60" s="106"/>
      <c r="BQL60" s="110"/>
      <c r="BQM60" s="105"/>
      <c r="BQN60" s="105"/>
      <c r="BTA60" s="108"/>
      <c r="BTB60" s="109"/>
      <c r="BTC60" s="105"/>
      <c r="BTD60" s="110"/>
      <c r="BTE60" s="106"/>
      <c r="BTF60" s="110"/>
      <c r="BTG60" s="105"/>
      <c r="BTH60" s="105"/>
      <c r="BVU60" s="108"/>
      <c r="BVV60" s="109"/>
      <c r="BVW60" s="105"/>
      <c r="BVX60" s="110"/>
      <c r="BVY60" s="106"/>
      <c r="BVZ60" s="110"/>
      <c r="BWA60" s="105"/>
      <c r="BWB60" s="105"/>
      <c r="BYO60" s="108"/>
      <c r="BYP60" s="109"/>
      <c r="BYQ60" s="105"/>
      <c r="BYR60" s="110"/>
      <c r="BYS60" s="106"/>
      <c r="BYT60" s="110"/>
      <c r="BYU60" s="105"/>
      <c r="BYV60" s="105"/>
      <c r="CBI60" s="108"/>
      <c r="CBJ60" s="109"/>
      <c r="CBK60" s="105"/>
      <c r="CBL60" s="110"/>
      <c r="CBM60" s="106"/>
      <c r="CBN60" s="110"/>
      <c r="CBO60" s="105"/>
      <c r="CBP60" s="105"/>
      <c r="CEC60" s="108"/>
      <c r="CED60" s="109"/>
      <c r="CEE60" s="105"/>
      <c r="CEF60" s="110"/>
      <c r="CEG60" s="106"/>
      <c r="CEH60" s="110"/>
      <c r="CEI60" s="105"/>
      <c r="CEJ60" s="105"/>
      <c r="CGW60" s="108"/>
      <c r="CGX60" s="109"/>
      <c r="CGY60" s="105"/>
      <c r="CGZ60" s="110"/>
      <c r="CHA60" s="106"/>
      <c r="CHB60" s="110"/>
      <c r="CHC60" s="105"/>
      <c r="CHD60" s="105"/>
      <c r="CJQ60" s="108"/>
      <c r="CJR60" s="109"/>
      <c r="CJS60" s="105"/>
      <c r="CJT60" s="110"/>
      <c r="CJU60" s="106"/>
      <c r="CJV60" s="110"/>
      <c r="CJW60" s="105"/>
      <c r="CJX60" s="105"/>
      <c r="CMK60" s="108"/>
      <c r="CML60" s="109"/>
      <c r="CMM60" s="105"/>
      <c r="CMN60" s="110"/>
      <c r="CMO60" s="106"/>
      <c r="CMP60" s="110"/>
      <c r="CMQ60" s="105"/>
      <c r="CMR60" s="105"/>
      <c r="CPE60" s="108"/>
      <c r="CPF60" s="109"/>
      <c r="CPG60" s="105"/>
      <c r="CPH60" s="110"/>
      <c r="CPI60" s="106"/>
      <c r="CPJ60" s="110"/>
      <c r="CPK60" s="105"/>
      <c r="CPL60" s="105"/>
      <c r="CRY60" s="108"/>
      <c r="CRZ60" s="109"/>
      <c r="CSA60" s="105"/>
      <c r="CSB60" s="110"/>
      <c r="CSC60" s="106"/>
      <c r="CSD60" s="110"/>
      <c r="CSE60" s="105"/>
      <c r="CSF60" s="105"/>
      <c r="CUS60" s="108"/>
      <c r="CUT60" s="109"/>
      <c r="CUU60" s="105"/>
      <c r="CUV60" s="110"/>
      <c r="CUW60" s="106"/>
      <c r="CUX60" s="110"/>
      <c r="CUY60" s="105"/>
      <c r="CUZ60" s="105"/>
      <c r="CXM60" s="108"/>
      <c r="CXN60" s="109"/>
      <c r="CXO60" s="105"/>
      <c r="CXP60" s="110"/>
      <c r="CXQ60" s="106"/>
      <c r="CXR60" s="110"/>
      <c r="CXS60" s="105"/>
      <c r="CXT60" s="105"/>
      <c r="DAG60" s="108"/>
      <c r="DAH60" s="109"/>
      <c r="DAI60" s="105"/>
      <c r="DAJ60" s="110"/>
      <c r="DAK60" s="106"/>
      <c r="DAL60" s="110"/>
      <c r="DAM60" s="105"/>
      <c r="DAN60" s="105"/>
      <c r="DDA60" s="108"/>
      <c r="DDB60" s="109"/>
      <c r="DDC60" s="105"/>
      <c r="DDD60" s="110"/>
      <c r="DDE60" s="106"/>
      <c r="DDF60" s="110"/>
      <c r="DDG60" s="105"/>
      <c r="DDH60" s="105"/>
      <c r="DFU60" s="108"/>
      <c r="DFV60" s="109"/>
      <c r="DFW60" s="105"/>
      <c r="DFX60" s="110"/>
      <c r="DFY60" s="106"/>
      <c r="DFZ60" s="110"/>
      <c r="DGA60" s="105"/>
      <c r="DGB60" s="105"/>
      <c r="DIO60" s="108"/>
      <c r="DIP60" s="109"/>
      <c r="DIQ60" s="105"/>
      <c r="DIR60" s="110"/>
      <c r="DIS60" s="106"/>
      <c r="DIT60" s="110"/>
      <c r="DIU60" s="105"/>
      <c r="DIV60" s="105"/>
      <c r="DLI60" s="108"/>
      <c r="DLJ60" s="109"/>
      <c r="DLK60" s="105"/>
      <c r="DLL60" s="110"/>
      <c r="DLM60" s="106"/>
      <c r="DLN60" s="110"/>
      <c r="DLO60" s="105"/>
      <c r="DLP60" s="105"/>
      <c r="DOC60" s="108"/>
      <c r="DOD60" s="109"/>
      <c r="DOE60" s="105"/>
      <c r="DOF60" s="110"/>
      <c r="DOG60" s="106"/>
      <c r="DOH60" s="110"/>
      <c r="DOI60" s="105"/>
      <c r="DOJ60" s="105"/>
      <c r="DQW60" s="108"/>
      <c r="DQX60" s="109"/>
      <c r="DQY60" s="105"/>
      <c r="DQZ60" s="110"/>
      <c r="DRA60" s="106"/>
      <c r="DRB60" s="110"/>
      <c r="DRC60" s="105"/>
      <c r="DRD60" s="105"/>
      <c r="DTQ60" s="108"/>
      <c r="DTR60" s="109"/>
      <c r="DTS60" s="105"/>
      <c r="DTT60" s="110"/>
      <c r="DTU60" s="106"/>
      <c r="DTV60" s="110"/>
      <c r="DTW60" s="105"/>
      <c r="DTX60" s="105"/>
      <c r="DWK60" s="108"/>
      <c r="DWL60" s="109"/>
      <c r="DWM60" s="105"/>
      <c r="DWN60" s="110"/>
      <c r="DWO60" s="106"/>
      <c r="DWP60" s="110"/>
      <c r="DWQ60" s="105"/>
      <c r="DWR60" s="105"/>
      <c r="DZE60" s="108"/>
      <c r="DZF60" s="109"/>
      <c r="DZG60" s="105"/>
      <c r="DZH60" s="110"/>
      <c r="DZI60" s="106"/>
      <c r="DZJ60" s="110"/>
      <c r="DZK60" s="105"/>
      <c r="DZL60" s="105"/>
      <c r="EBY60" s="108"/>
      <c r="EBZ60" s="109"/>
      <c r="ECA60" s="105"/>
      <c r="ECB60" s="110"/>
      <c r="ECC60" s="106"/>
      <c r="ECD60" s="110"/>
      <c r="ECE60" s="105"/>
      <c r="ECF60" s="105"/>
      <c r="EES60" s="108"/>
      <c r="EET60" s="109"/>
      <c r="EEU60" s="105"/>
      <c r="EEV60" s="110"/>
      <c r="EEW60" s="106"/>
      <c r="EEX60" s="110"/>
      <c r="EEY60" s="105"/>
      <c r="EEZ60" s="105"/>
      <c r="EHM60" s="108"/>
      <c r="EHN60" s="109"/>
      <c r="EHO60" s="105"/>
      <c r="EHP60" s="110"/>
      <c r="EHQ60" s="106"/>
      <c r="EHR60" s="110"/>
      <c r="EHS60" s="105"/>
      <c r="EHT60" s="105"/>
      <c r="EKG60" s="108"/>
      <c r="EKH60" s="109"/>
      <c r="EKI60" s="105"/>
      <c r="EKJ60" s="110"/>
      <c r="EKK60" s="106"/>
      <c r="EKL60" s="110"/>
      <c r="EKM60" s="105"/>
      <c r="EKN60" s="105"/>
      <c r="ENA60" s="108"/>
      <c r="ENB60" s="109"/>
      <c r="ENC60" s="105"/>
      <c r="END60" s="110"/>
      <c r="ENE60" s="106"/>
      <c r="ENF60" s="110"/>
      <c r="ENG60" s="105"/>
      <c r="ENH60" s="105"/>
      <c r="EPU60" s="108"/>
      <c r="EPV60" s="109"/>
      <c r="EPW60" s="105"/>
      <c r="EPX60" s="110"/>
      <c r="EPY60" s="106"/>
      <c r="EPZ60" s="110"/>
      <c r="EQA60" s="105"/>
      <c r="EQB60" s="105"/>
      <c r="ESO60" s="108"/>
      <c r="ESP60" s="109"/>
      <c r="ESQ60" s="105"/>
      <c r="ESR60" s="110"/>
      <c r="ESS60" s="106"/>
      <c r="EST60" s="110"/>
      <c r="ESU60" s="105"/>
      <c r="ESV60" s="105"/>
      <c r="EVI60" s="108"/>
      <c r="EVJ60" s="109"/>
      <c r="EVK60" s="105"/>
      <c r="EVL60" s="110"/>
      <c r="EVM60" s="106"/>
      <c r="EVN60" s="110"/>
      <c r="EVO60" s="105"/>
      <c r="EVP60" s="105"/>
      <c r="EYC60" s="108"/>
      <c r="EYD60" s="109"/>
      <c r="EYE60" s="105"/>
      <c r="EYF60" s="110"/>
      <c r="EYG60" s="106"/>
      <c r="EYH60" s="110"/>
      <c r="EYI60" s="105"/>
      <c r="EYJ60" s="105"/>
      <c r="FAW60" s="108"/>
      <c r="FAX60" s="109"/>
      <c r="FAY60" s="105"/>
      <c r="FAZ60" s="110"/>
      <c r="FBA60" s="106"/>
      <c r="FBB60" s="110"/>
      <c r="FBC60" s="105"/>
      <c r="FBD60" s="105"/>
      <c r="FDQ60" s="108"/>
      <c r="FDR60" s="109"/>
      <c r="FDS60" s="105"/>
      <c r="FDT60" s="110"/>
      <c r="FDU60" s="106"/>
      <c r="FDV60" s="110"/>
      <c r="FDW60" s="105"/>
      <c r="FDX60" s="105"/>
      <c r="FGK60" s="108"/>
      <c r="FGL60" s="109"/>
      <c r="FGM60" s="105"/>
      <c r="FGN60" s="110"/>
      <c r="FGO60" s="106"/>
      <c r="FGP60" s="110"/>
      <c r="FGQ60" s="105"/>
      <c r="FGR60" s="105"/>
      <c r="FJE60" s="108"/>
      <c r="FJF60" s="109"/>
      <c r="FJG60" s="105"/>
      <c r="FJH60" s="110"/>
      <c r="FJI60" s="106"/>
      <c r="FJJ60" s="110"/>
      <c r="FJK60" s="105"/>
      <c r="FJL60" s="105"/>
      <c r="FLY60" s="108"/>
      <c r="FLZ60" s="109"/>
      <c r="FMA60" s="105"/>
      <c r="FMB60" s="110"/>
      <c r="FMC60" s="106"/>
      <c r="FMD60" s="110"/>
      <c r="FME60" s="105"/>
      <c r="FMF60" s="105"/>
      <c r="FOS60" s="108"/>
      <c r="FOT60" s="109"/>
      <c r="FOU60" s="105"/>
      <c r="FOV60" s="110"/>
      <c r="FOW60" s="106"/>
      <c r="FOX60" s="110"/>
      <c r="FOY60" s="105"/>
      <c r="FOZ60" s="105"/>
      <c r="FRM60" s="108"/>
      <c r="FRN60" s="109"/>
      <c r="FRO60" s="105"/>
      <c r="FRP60" s="110"/>
      <c r="FRQ60" s="106"/>
      <c r="FRR60" s="110"/>
      <c r="FRS60" s="105"/>
      <c r="FRT60" s="105"/>
      <c r="FUG60" s="108"/>
      <c r="FUH60" s="109"/>
      <c r="FUI60" s="105"/>
      <c r="FUJ60" s="110"/>
      <c r="FUK60" s="106"/>
      <c r="FUL60" s="110"/>
      <c r="FUM60" s="105"/>
      <c r="FUN60" s="105"/>
      <c r="FXA60" s="108"/>
      <c r="FXB60" s="109"/>
      <c r="FXC60" s="105"/>
      <c r="FXD60" s="110"/>
      <c r="FXE60" s="106"/>
      <c r="FXF60" s="110"/>
      <c r="FXG60" s="105"/>
      <c r="FXH60" s="105"/>
      <c r="FZU60" s="108"/>
      <c r="FZV60" s="109"/>
      <c r="FZW60" s="105"/>
      <c r="FZX60" s="110"/>
      <c r="FZY60" s="106"/>
      <c r="FZZ60" s="110"/>
      <c r="GAA60" s="105"/>
      <c r="GAB60" s="105"/>
      <c r="GCO60" s="108"/>
      <c r="GCP60" s="109"/>
      <c r="GCQ60" s="105"/>
      <c r="GCR60" s="110"/>
      <c r="GCS60" s="106"/>
      <c r="GCT60" s="110"/>
      <c r="GCU60" s="105"/>
      <c r="GCV60" s="105"/>
      <c r="GFI60" s="108"/>
      <c r="GFJ60" s="109"/>
      <c r="GFK60" s="105"/>
      <c r="GFL60" s="110"/>
      <c r="GFM60" s="106"/>
      <c r="GFN60" s="110"/>
      <c r="GFO60" s="105"/>
      <c r="GFP60" s="105"/>
      <c r="GIC60" s="108"/>
      <c r="GID60" s="109"/>
      <c r="GIE60" s="105"/>
      <c r="GIF60" s="110"/>
      <c r="GIG60" s="106"/>
      <c r="GIH60" s="110"/>
      <c r="GII60" s="105"/>
      <c r="GIJ60" s="105"/>
      <c r="GKW60" s="108"/>
      <c r="GKX60" s="109"/>
      <c r="GKY60" s="105"/>
      <c r="GKZ60" s="110"/>
      <c r="GLA60" s="106"/>
      <c r="GLB60" s="110"/>
      <c r="GLC60" s="105"/>
      <c r="GLD60" s="105"/>
      <c r="GNQ60" s="108"/>
      <c r="GNR60" s="109"/>
      <c r="GNS60" s="105"/>
      <c r="GNT60" s="110"/>
      <c r="GNU60" s="106"/>
      <c r="GNV60" s="110"/>
      <c r="GNW60" s="105"/>
      <c r="GNX60" s="105"/>
      <c r="GQK60" s="108"/>
      <c r="GQL60" s="109"/>
      <c r="GQM60" s="105"/>
      <c r="GQN60" s="110"/>
      <c r="GQO60" s="106"/>
      <c r="GQP60" s="110"/>
      <c r="GQQ60" s="105"/>
      <c r="GQR60" s="105"/>
      <c r="GTE60" s="108"/>
      <c r="GTF60" s="109"/>
      <c r="GTG60" s="105"/>
      <c r="GTH60" s="110"/>
      <c r="GTI60" s="106"/>
      <c r="GTJ60" s="110"/>
      <c r="GTK60" s="105"/>
      <c r="GTL60" s="105"/>
      <c r="GVY60" s="108"/>
      <c r="GVZ60" s="109"/>
      <c r="GWA60" s="105"/>
      <c r="GWB60" s="110"/>
      <c r="GWC60" s="106"/>
      <c r="GWD60" s="110"/>
      <c r="GWE60" s="105"/>
      <c r="GWF60" s="105"/>
      <c r="GYS60" s="108"/>
      <c r="GYT60" s="109"/>
      <c r="GYU60" s="105"/>
      <c r="GYV60" s="110"/>
      <c r="GYW60" s="106"/>
      <c r="GYX60" s="110"/>
      <c r="GYY60" s="105"/>
      <c r="GYZ60" s="105"/>
      <c r="HBM60" s="108"/>
      <c r="HBN60" s="109"/>
      <c r="HBO60" s="105"/>
      <c r="HBP60" s="110"/>
      <c r="HBQ60" s="106"/>
      <c r="HBR60" s="110"/>
      <c r="HBS60" s="105"/>
      <c r="HBT60" s="105"/>
      <c r="HEG60" s="108"/>
      <c r="HEH60" s="109"/>
      <c r="HEI60" s="105"/>
      <c r="HEJ60" s="110"/>
      <c r="HEK60" s="106"/>
      <c r="HEL60" s="110"/>
      <c r="HEM60" s="105"/>
      <c r="HEN60" s="105"/>
      <c r="HHA60" s="108"/>
      <c r="HHB60" s="109"/>
      <c r="HHC60" s="105"/>
      <c r="HHD60" s="110"/>
      <c r="HHE60" s="106"/>
      <c r="HHF60" s="110"/>
      <c r="HHG60" s="105"/>
      <c r="HHH60" s="105"/>
      <c r="HJU60" s="108"/>
      <c r="HJV60" s="109"/>
      <c r="HJW60" s="105"/>
      <c r="HJX60" s="110"/>
      <c r="HJY60" s="106"/>
      <c r="HJZ60" s="110"/>
      <c r="HKA60" s="105"/>
      <c r="HKB60" s="105"/>
      <c r="HMO60" s="108"/>
      <c r="HMP60" s="109"/>
      <c r="HMQ60" s="105"/>
      <c r="HMR60" s="110"/>
      <c r="HMS60" s="106"/>
      <c r="HMT60" s="110"/>
      <c r="HMU60" s="105"/>
      <c r="HMV60" s="105"/>
      <c r="HPI60" s="108"/>
      <c r="HPJ60" s="109"/>
      <c r="HPK60" s="105"/>
      <c r="HPL60" s="110"/>
      <c r="HPM60" s="106"/>
      <c r="HPN60" s="110"/>
      <c r="HPO60" s="105"/>
      <c r="HPP60" s="105"/>
      <c r="HSC60" s="108"/>
      <c r="HSD60" s="109"/>
      <c r="HSE60" s="105"/>
      <c r="HSF60" s="110"/>
      <c r="HSG60" s="106"/>
      <c r="HSH60" s="110"/>
      <c r="HSI60" s="105"/>
      <c r="HSJ60" s="105"/>
      <c r="HUW60" s="108"/>
      <c r="HUX60" s="109"/>
      <c r="HUY60" s="105"/>
      <c r="HUZ60" s="110"/>
      <c r="HVA60" s="106"/>
      <c r="HVB60" s="110"/>
      <c r="HVC60" s="105"/>
      <c r="HVD60" s="105"/>
      <c r="HXQ60" s="108"/>
      <c r="HXR60" s="109"/>
      <c r="HXS60" s="105"/>
      <c r="HXT60" s="110"/>
      <c r="HXU60" s="106"/>
      <c r="HXV60" s="110"/>
      <c r="HXW60" s="105"/>
      <c r="HXX60" s="105"/>
      <c r="IAK60" s="108"/>
      <c r="IAL60" s="109"/>
      <c r="IAM60" s="105"/>
      <c r="IAN60" s="110"/>
      <c r="IAO60" s="106"/>
      <c r="IAP60" s="110"/>
      <c r="IAQ60" s="105"/>
      <c r="IAR60" s="105"/>
      <c r="IDE60" s="108"/>
      <c r="IDF60" s="109"/>
      <c r="IDG60" s="105"/>
      <c r="IDH60" s="110"/>
      <c r="IDI60" s="106"/>
      <c r="IDJ60" s="110"/>
      <c r="IDK60" s="105"/>
      <c r="IDL60" s="105"/>
      <c r="IFY60" s="108"/>
      <c r="IFZ60" s="109"/>
      <c r="IGA60" s="105"/>
      <c r="IGB60" s="110"/>
      <c r="IGC60" s="106"/>
      <c r="IGD60" s="110"/>
      <c r="IGE60" s="105"/>
      <c r="IGF60" s="105"/>
      <c r="IIS60" s="108"/>
      <c r="IIT60" s="109"/>
      <c r="IIU60" s="105"/>
      <c r="IIV60" s="110"/>
      <c r="IIW60" s="106"/>
      <c r="IIX60" s="110"/>
      <c r="IIY60" s="105"/>
      <c r="IIZ60" s="105"/>
      <c r="ILM60" s="108"/>
      <c r="ILN60" s="109"/>
      <c r="ILO60" s="105"/>
      <c r="ILP60" s="110"/>
      <c r="ILQ60" s="106"/>
      <c r="ILR60" s="110"/>
      <c r="ILS60" s="105"/>
      <c r="ILT60" s="105"/>
      <c r="IOG60" s="108"/>
      <c r="IOH60" s="109"/>
      <c r="IOI60" s="105"/>
      <c r="IOJ60" s="110"/>
      <c r="IOK60" s="106"/>
      <c r="IOL60" s="110"/>
      <c r="IOM60" s="105"/>
      <c r="ION60" s="105"/>
      <c r="IRA60" s="108"/>
      <c r="IRB60" s="109"/>
      <c r="IRC60" s="105"/>
      <c r="IRD60" s="110"/>
      <c r="IRE60" s="106"/>
      <c r="IRF60" s="110"/>
      <c r="IRG60" s="105"/>
      <c r="IRH60" s="105"/>
      <c r="ITU60" s="108"/>
      <c r="ITV60" s="109"/>
      <c r="ITW60" s="105"/>
      <c r="ITX60" s="110"/>
      <c r="ITY60" s="106"/>
      <c r="ITZ60" s="110"/>
      <c r="IUA60" s="105"/>
      <c r="IUB60" s="105"/>
      <c r="IWO60" s="108"/>
      <c r="IWP60" s="109"/>
      <c r="IWQ60" s="105"/>
      <c r="IWR60" s="110"/>
      <c r="IWS60" s="106"/>
      <c r="IWT60" s="110"/>
      <c r="IWU60" s="105"/>
      <c r="IWV60" s="105"/>
      <c r="IZI60" s="108"/>
      <c r="IZJ60" s="109"/>
      <c r="IZK60" s="105"/>
      <c r="IZL60" s="110"/>
      <c r="IZM60" s="106"/>
      <c r="IZN60" s="110"/>
      <c r="IZO60" s="105"/>
      <c r="IZP60" s="105"/>
      <c r="JCC60" s="108"/>
      <c r="JCD60" s="109"/>
      <c r="JCE60" s="105"/>
      <c r="JCF60" s="110"/>
      <c r="JCG60" s="106"/>
      <c r="JCH60" s="110"/>
      <c r="JCI60" s="105"/>
      <c r="JCJ60" s="105"/>
      <c r="JEW60" s="108"/>
      <c r="JEX60" s="109"/>
      <c r="JEY60" s="105"/>
      <c r="JEZ60" s="110"/>
      <c r="JFA60" s="106"/>
      <c r="JFB60" s="110"/>
      <c r="JFC60" s="105"/>
      <c r="JFD60" s="105"/>
      <c r="JHQ60" s="108"/>
      <c r="JHR60" s="109"/>
      <c r="JHS60" s="105"/>
      <c r="JHT60" s="110"/>
      <c r="JHU60" s="106"/>
      <c r="JHV60" s="110"/>
      <c r="JHW60" s="105"/>
      <c r="JHX60" s="105"/>
      <c r="JKK60" s="108"/>
      <c r="JKL60" s="109"/>
      <c r="JKM60" s="105"/>
      <c r="JKN60" s="110"/>
      <c r="JKO60" s="106"/>
      <c r="JKP60" s="110"/>
      <c r="JKQ60" s="105"/>
      <c r="JKR60" s="105"/>
      <c r="JNE60" s="108"/>
      <c r="JNF60" s="109"/>
      <c r="JNG60" s="105"/>
      <c r="JNH60" s="110"/>
      <c r="JNI60" s="106"/>
      <c r="JNJ60" s="110"/>
      <c r="JNK60" s="105"/>
      <c r="JNL60" s="105"/>
      <c r="JPY60" s="108"/>
      <c r="JPZ60" s="109"/>
      <c r="JQA60" s="105"/>
      <c r="JQB60" s="110"/>
      <c r="JQC60" s="106"/>
      <c r="JQD60" s="110"/>
      <c r="JQE60" s="105"/>
      <c r="JQF60" s="105"/>
      <c r="JSS60" s="108"/>
      <c r="JST60" s="109"/>
      <c r="JSU60" s="105"/>
      <c r="JSV60" s="110"/>
      <c r="JSW60" s="106"/>
      <c r="JSX60" s="110"/>
      <c r="JSY60" s="105"/>
      <c r="JSZ60" s="105"/>
    </row>
    <row r="61" spans="1:1016 1027:2045 2058:3066 3097:4074 4105:5120 5131:6139 6145:7157 7170:7314" x14ac:dyDescent="0.2">
      <c r="A61" s="108"/>
      <c r="B61" s="109"/>
      <c r="C61" s="105"/>
      <c r="D61" s="110"/>
      <c r="E61" s="106"/>
      <c r="F61" s="110"/>
      <c r="G61" s="105"/>
      <c r="H61" s="105"/>
      <c r="BU61" s="108"/>
      <c r="BV61" s="109"/>
      <c r="BW61" s="105"/>
      <c r="BX61" s="110"/>
      <c r="BY61" s="106"/>
      <c r="BZ61" s="110"/>
      <c r="CA61" s="105"/>
      <c r="CB61" s="105"/>
      <c r="EO61" s="108"/>
      <c r="EP61" s="109"/>
      <c r="EQ61" s="105"/>
      <c r="ER61" s="110"/>
      <c r="ES61" s="106"/>
      <c r="ET61" s="110"/>
      <c r="EU61" s="105"/>
      <c r="EV61" s="105"/>
      <c r="HI61" s="108"/>
      <c r="HJ61" s="109"/>
      <c r="HK61" s="105"/>
      <c r="HL61" s="110"/>
      <c r="HM61" s="106"/>
      <c r="HN61" s="110"/>
      <c r="HO61" s="105"/>
      <c r="HP61" s="105"/>
      <c r="KC61" s="108"/>
      <c r="KD61" s="109"/>
      <c r="KE61" s="105"/>
      <c r="KF61" s="110"/>
      <c r="KG61" s="106"/>
      <c r="KH61" s="110"/>
      <c r="KI61" s="105"/>
      <c r="KJ61" s="105"/>
      <c r="MW61" s="108"/>
      <c r="MX61" s="109"/>
      <c r="MY61" s="105"/>
      <c r="MZ61" s="110"/>
      <c r="NA61" s="106"/>
      <c r="NB61" s="110"/>
      <c r="NC61" s="105"/>
      <c r="ND61" s="105"/>
      <c r="PQ61" s="108"/>
      <c r="PR61" s="109"/>
      <c r="PS61" s="105"/>
      <c r="PT61" s="110"/>
      <c r="PU61" s="106"/>
      <c r="PV61" s="110"/>
      <c r="PW61" s="105"/>
      <c r="PX61" s="105"/>
      <c r="SK61" s="108"/>
      <c r="SL61" s="109"/>
      <c r="SM61" s="105"/>
      <c r="SN61" s="110"/>
      <c r="SO61" s="106"/>
      <c r="SP61" s="110"/>
      <c r="SQ61" s="105"/>
      <c r="SR61" s="105"/>
      <c r="VE61" s="108"/>
      <c r="VF61" s="109"/>
      <c r="VG61" s="105"/>
      <c r="VH61" s="110"/>
      <c r="VI61" s="106"/>
      <c r="VJ61" s="110"/>
      <c r="VK61" s="105"/>
      <c r="VL61" s="105"/>
      <c r="XY61" s="108"/>
      <c r="XZ61" s="109"/>
      <c r="YA61" s="105"/>
      <c r="YB61" s="110"/>
      <c r="YC61" s="106"/>
      <c r="YD61" s="110"/>
      <c r="YE61" s="105"/>
      <c r="YF61" s="105"/>
      <c r="AAS61" s="108"/>
      <c r="AAT61" s="109"/>
      <c r="AAU61" s="105"/>
      <c r="AAV61" s="110"/>
      <c r="AAW61" s="106"/>
      <c r="AAX61" s="110"/>
      <c r="AAY61" s="105"/>
      <c r="AAZ61" s="105"/>
      <c r="ADM61" s="108"/>
      <c r="ADN61" s="109"/>
      <c r="ADO61" s="105"/>
      <c r="ADP61" s="110"/>
      <c r="ADQ61" s="106"/>
      <c r="ADR61" s="110"/>
      <c r="ADS61" s="105"/>
      <c r="ADT61" s="105"/>
      <c r="AGG61" s="108"/>
      <c r="AGH61" s="109"/>
      <c r="AGI61" s="105"/>
      <c r="AGJ61" s="110"/>
      <c r="AGK61" s="106"/>
      <c r="AGL61" s="110"/>
      <c r="AGM61" s="105"/>
      <c r="AGN61" s="105"/>
      <c r="AJA61" s="108"/>
      <c r="AJB61" s="109"/>
      <c r="AJC61" s="105"/>
      <c r="AJD61" s="110"/>
      <c r="AJE61" s="106"/>
      <c r="AJF61" s="110"/>
      <c r="AJG61" s="105"/>
      <c r="AJH61" s="105"/>
      <c r="ALU61" s="108"/>
      <c r="ALV61" s="109"/>
      <c r="ALW61" s="105"/>
      <c r="ALX61" s="110"/>
      <c r="ALY61" s="106"/>
      <c r="ALZ61" s="110"/>
      <c r="AMA61" s="105"/>
      <c r="AMB61" s="105"/>
      <c r="AOO61" s="108"/>
      <c r="AOP61" s="109"/>
      <c r="AOQ61" s="105"/>
      <c r="AOR61" s="110"/>
      <c r="AOS61" s="106"/>
      <c r="AOT61" s="110"/>
      <c r="AOU61" s="105"/>
      <c r="AOV61" s="105"/>
      <c r="ARI61" s="108"/>
      <c r="ARJ61" s="109"/>
      <c r="ARK61" s="105"/>
      <c r="ARL61" s="110"/>
      <c r="ARM61" s="106"/>
      <c r="ARN61" s="110"/>
      <c r="ARO61" s="105"/>
      <c r="ARP61" s="105"/>
      <c r="AUC61" s="108"/>
      <c r="AUD61" s="109"/>
      <c r="AUE61" s="105"/>
      <c r="AUF61" s="110"/>
      <c r="AUG61" s="106"/>
      <c r="AUH61" s="110"/>
      <c r="AUI61" s="105"/>
      <c r="AUJ61" s="105"/>
      <c r="AWW61" s="108"/>
      <c r="AWX61" s="109"/>
      <c r="AWY61" s="105"/>
      <c r="AWZ61" s="110"/>
      <c r="AXA61" s="106"/>
      <c r="AXB61" s="110"/>
      <c r="AXC61" s="105"/>
      <c r="AXD61" s="105"/>
      <c r="AZQ61" s="108"/>
      <c r="AZR61" s="109"/>
      <c r="AZS61" s="105"/>
      <c r="AZT61" s="110"/>
      <c r="AZU61" s="106"/>
      <c r="AZV61" s="110"/>
      <c r="AZW61" s="105"/>
      <c r="AZX61" s="105"/>
      <c r="BCK61" s="108"/>
      <c r="BCL61" s="109"/>
      <c r="BCM61" s="105"/>
      <c r="BCN61" s="110"/>
      <c r="BCO61" s="106"/>
      <c r="BCP61" s="110"/>
      <c r="BCQ61" s="105"/>
      <c r="BCR61" s="105"/>
      <c r="BFE61" s="108"/>
      <c r="BFF61" s="109"/>
      <c r="BFG61" s="105"/>
      <c r="BFH61" s="110"/>
      <c r="BFI61" s="106"/>
      <c r="BFJ61" s="110"/>
      <c r="BFK61" s="105"/>
      <c r="BFL61" s="105"/>
      <c r="BHY61" s="108"/>
      <c r="BHZ61" s="109"/>
      <c r="BIA61" s="105"/>
      <c r="BIB61" s="110"/>
      <c r="BIC61" s="106"/>
      <c r="BID61" s="110"/>
      <c r="BIE61" s="105"/>
      <c r="BIF61" s="105"/>
      <c r="BKS61" s="108"/>
      <c r="BKT61" s="109"/>
      <c r="BKU61" s="105"/>
      <c r="BKV61" s="110"/>
      <c r="BKW61" s="106"/>
      <c r="BKX61" s="110"/>
      <c r="BKY61" s="105"/>
      <c r="BKZ61" s="105"/>
      <c r="BNM61" s="108"/>
      <c r="BNN61" s="109"/>
      <c r="BNO61" s="105"/>
      <c r="BNP61" s="110"/>
      <c r="BNQ61" s="106"/>
      <c r="BNR61" s="110"/>
      <c r="BNS61" s="105"/>
      <c r="BNT61" s="105"/>
      <c r="BQG61" s="108"/>
      <c r="BQH61" s="109"/>
      <c r="BQI61" s="105"/>
      <c r="BQJ61" s="110"/>
      <c r="BQK61" s="106"/>
      <c r="BQL61" s="110"/>
      <c r="BQM61" s="105"/>
      <c r="BQN61" s="105"/>
      <c r="BTA61" s="108"/>
      <c r="BTB61" s="109"/>
      <c r="BTC61" s="105"/>
      <c r="BTD61" s="110"/>
      <c r="BTE61" s="106"/>
      <c r="BTF61" s="110"/>
      <c r="BTG61" s="105"/>
      <c r="BTH61" s="105"/>
      <c r="BVU61" s="108"/>
      <c r="BVV61" s="109"/>
      <c r="BVW61" s="105"/>
      <c r="BVX61" s="110"/>
      <c r="BVY61" s="106"/>
      <c r="BVZ61" s="110"/>
      <c r="BWA61" s="105"/>
      <c r="BWB61" s="105"/>
      <c r="BYO61" s="108"/>
      <c r="BYP61" s="109"/>
      <c r="BYQ61" s="105"/>
      <c r="BYR61" s="110"/>
      <c r="BYS61" s="106"/>
      <c r="BYT61" s="110"/>
      <c r="BYU61" s="105"/>
      <c r="BYV61" s="105"/>
      <c r="CBI61" s="108"/>
      <c r="CBJ61" s="109"/>
      <c r="CBK61" s="105"/>
      <c r="CBL61" s="110"/>
      <c r="CBM61" s="106"/>
      <c r="CBN61" s="110"/>
      <c r="CBO61" s="105"/>
      <c r="CBP61" s="105"/>
      <c r="CEC61" s="108"/>
      <c r="CED61" s="109"/>
      <c r="CEE61" s="105"/>
      <c r="CEF61" s="110"/>
      <c r="CEG61" s="106"/>
      <c r="CEH61" s="110"/>
      <c r="CEI61" s="105"/>
      <c r="CEJ61" s="105"/>
      <c r="CGW61" s="108"/>
      <c r="CGX61" s="109"/>
      <c r="CGY61" s="105"/>
      <c r="CGZ61" s="110"/>
      <c r="CHA61" s="106"/>
      <c r="CHB61" s="110"/>
      <c r="CHC61" s="105"/>
      <c r="CHD61" s="105"/>
      <c r="CJQ61" s="108"/>
      <c r="CJR61" s="109"/>
      <c r="CJS61" s="105"/>
      <c r="CJT61" s="110"/>
      <c r="CJU61" s="106"/>
      <c r="CJV61" s="110"/>
      <c r="CJW61" s="105"/>
      <c r="CJX61" s="105"/>
      <c r="CMK61" s="108"/>
      <c r="CML61" s="109"/>
      <c r="CMM61" s="105"/>
      <c r="CMN61" s="110"/>
      <c r="CMO61" s="106"/>
      <c r="CMP61" s="110"/>
      <c r="CMQ61" s="105"/>
      <c r="CMR61" s="105"/>
      <c r="CPE61" s="108"/>
      <c r="CPF61" s="109"/>
      <c r="CPG61" s="105"/>
      <c r="CPH61" s="110"/>
      <c r="CPI61" s="106"/>
      <c r="CPJ61" s="110"/>
      <c r="CPK61" s="105"/>
      <c r="CPL61" s="105"/>
      <c r="CRY61" s="108"/>
      <c r="CRZ61" s="109"/>
      <c r="CSA61" s="105"/>
      <c r="CSB61" s="110"/>
      <c r="CSC61" s="106"/>
      <c r="CSD61" s="110"/>
      <c r="CSE61" s="105"/>
      <c r="CSF61" s="105"/>
      <c r="CUS61" s="108"/>
      <c r="CUT61" s="109"/>
      <c r="CUU61" s="105"/>
      <c r="CUV61" s="110"/>
      <c r="CUW61" s="106"/>
      <c r="CUX61" s="110"/>
      <c r="CUY61" s="105"/>
      <c r="CUZ61" s="105"/>
      <c r="CXM61" s="108"/>
      <c r="CXN61" s="109"/>
      <c r="CXO61" s="105"/>
      <c r="CXP61" s="110"/>
      <c r="CXQ61" s="106"/>
      <c r="CXR61" s="110"/>
      <c r="CXS61" s="105"/>
      <c r="CXT61" s="105"/>
      <c r="DAG61" s="108"/>
      <c r="DAH61" s="109"/>
      <c r="DAI61" s="105"/>
      <c r="DAJ61" s="110"/>
      <c r="DAK61" s="106"/>
      <c r="DAL61" s="110"/>
      <c r="DAM61" s="105"/>
      <c r="DAN61" s="105"/>
      <c r="DDA61" s="108"/>
      <c r="DDB61" s="109"/>
      <c r="DDC61" s="105"/>
      <c r="DDD61" s="110"/>
      <c r="DDE61" s="106"/>
      <c r="DDF61" s="110"/>
      <c r="DDG61" s="105"/>
      <c r="DDH61" s="105"/>
      <c r="DFU61" s="108"/>
      <c r="DFV61" s="109"/>
      <c r="DFW61" s="105"/>
      <c r="DFX61" s="110"/>
      <c r="DFY61" s="106"/>
      <c r="DFZ61" s="110"/>
      <c r="DGA61" s="105"/>
      <c r="DGB61" s="105"/>
      <c r="DIO61" s="108"/>
      <c r="DIP61" s="109"/>
      <c r="DIQ61" s="105"/>
      <c r="DIR61" s="110"/>
      <c r="DIS61" s="106"/>
      <c r="DIT61" s="110"/>
      <c r="DIU61" s="105"/>
      <c r="DIV61" s="105"/>
      <c r="DLI61" s="108"/>
      <c r="DLJ61" s="109"/>
      <c r="DLK61" s="105"/>
      <c r="DLL61" s="110"/>
      <c r="DLM61" s="106"/>
      <c r="DLN61" s="110"/>
      <c r="DLO61" s="105"/>
      <c r="DLP61" s="105"/>
      <c r="DOC61" s="108"/>
      <c r="DOD61" s="109"/>
      <c r="DOE61" s="105"/>
      <c r="DOF61" s="110"/>
      <c r="DOG61" s="106"/>
      <c r="DOH61" s="110"/>
      <c r="DOI61" s="105"/>
      <c r="DOJ61" s="105"/>
      <c r="DQW61" s="108"/>
      <c r="DQX61" s="109"/>
      <c r="DQY61" s="105"/>
      <c r="DQZ61" s="110"/>
      <c r="DRA61" s="106"/>
      <c r="DRB61" s="110"/>
      <c r="DRC61" s="105"/>
      <c r="DRD61" s="105"/>
      <c r="DTQ61" s="108"/>
      <c r="DTR61" s="109"/>
      <c r="DTS61" s="105"/>
      <c r="DTT61" s="110"/>
      <c r="DTU61" s="106"/>
      <c r="DTV61" s="110"/>
      <c r="DTW61" s="105"/>
      <c r="DTX61" s="105"/>
      <c r="DWK61" s="108"/>
      <c r="DWL61" s="109"/>
      <c r="DWM61" s="105"/>
      <c r="DWN61" s="110"/>
      <c r="DWO61" s="106"/>
      <c r="DWP61" s="110"/>
      <c r="DWQ61" s="105"/>
      <c r="DWR61" s="105"/>
      <c r="DZE61" s="108"/>
      <c r="DZF61" s="109"/>
      <c r="DZG61" s="105"/>
      <c r="DZH61" s="110"/>
      <c r="DZI61" s="106"/>
      <c r="DZJ61" s="110"/>
      <c r="DZK61" s="105"/>
      <c r="DZL61" s="105"/>
      <c r="EBY61" s="108"/>
      <c r="EBZ61" s="109"/>
      <c r="ECA61" s="105"/>
      <c r="ECB61" s="110"/>
      <c r="ECC61" s="106"/>
      <c r="ECD61" s="110"/>
      <c r="ECE61" s="105"/>
      <c r="ECF61" s="105"/>
      <c r="EES61" s="108"/>
      <c r="EET61" s="109"/>
      <c r="EEU61" s="105"/>
      <c r="EEV61" s="110"/>
      <c r="EEW61" s="106"/>
      <c r="EEX61" s="110"/>
      <c r="EEY61" s="105"/>
      <c r="EEZ61" s="105"/>
      <c r="EHM61" s="108"/>
      <c r="EHN61" s="109"/>
      <c r="EHO61" s="105"/>
      <c r="EHP61" s="110"/>
      <c r="EHQ61" s="106"/>
      <c r="EHR61" s="110"/>
      <c r="EHS61" s="105"/>
      <c r="EHT61" s="105"/>
      <c r="EKG61" s="108"/>
      <c r="EKH61" s="109"/>
      <c r="EKI61" s="105"/>
      <c r="EKJ61" s="110"/>
      <c r="EKK61" s="106"/>
      <c r="EKL61" s="110"/>
      <c r="EKM61" s="105"/>
      <c r="EKN61" s="105"/>
      <c r="ENA61" s="108"/>
      <c r="ENB61" s="109"/>
      <c r="ENC61" s="105"/>
      <c r="END61" s="110"/>
      <c r="ENE61" s="106"/>
      <c r="ENF61" s="110"/>
      <c r="ENG61" s="105"/>
      <c r="ENH61" s="105"/>
      <c r="EPU61" s="108"/>
      <c r="EPV61" s="109"/>
      <c r="EPW61" s="105"/>
      <c r="EPX61" s="110"/>
      <c r="EPY61" s="106"/>
      <c r="EPZ61" s="110"/>
      <c r="EQA61" s="105"/>
      <c r="EQB61" s="105"/>
      <c r="ESO61" s="108"/>
      <c r="ESP61" s="109"/>
      <c r="ESQ61" s="105"/>
      <c r="ESR61" s="110"/>
      <c r="ESS61" s="106"/>
      <c r="EST61" s="110"/>
      <c r="ESU61" s="105"/>
      <c r="ESV61" s="105"/>
      <c r="EVI61" s="108"/>
      <c r="EVJ61" s="109"/>
      <c r="EVK61" s="105"/>
      <c r="EVL61" s="110"/>
      <c r="EVM61" s="106"/>
      <c r="EVN61" s="110"/>
      <c r="EVO61" s="105"/>
      <c r="EVP61" s="105"/>
      <c r="EYC61" s="108"/>
      <c r="EYD61" s="109"/>
      <c r="EYE61" s="105"/>
      <c r="EYF61" s="110"/>
      <c r="EYG61" s="106"/>
      <c r="EYH61" s="110"/>
      <c r="EYI61" s="105"/>
      <c r="EYJ61" s="105"/>
      <c r="FAW61" s="108"/>
      <c r="FAX61" s="109"/>
      <c r="FAY61" s="105"/>
      <c r="FAZ61" s="110"/>
      <c r="FBA61" s="106"/>
      <c r="FBB61" s="110"/>
      <c r="FBC61" s="105"/>
      <c r="FBD61" s="105"/>
      <c r="FDQ61" s="108"/>
      <c r="FDR61" s="109"/>
      <c r="FDS61" s="105"/>
      <c r="FDT61" s="110"/>
      <c r="FDU61" s="106"/>
      <c r="FDV61" s="110"/>
      <c r="FDW61" s="105"/>
      <c r="FDX61" s="105"/>
      <c r="FGK61" s="108"/>
      <c r="FGL61" s="109"/>
      <c r="FGM61" s="105"/>
      <c r="FGN61" s="110"/>
      <c r="FGO61" s="106"/>
      <c r="FGP61" s="110"/>
      <c r="FGQ61" s="105"/>
      <c r="FGR61" s="105"/>
      <c r="FJE61" s="108"/>
      <c r="FJF61" s="109"/>
      <c r="FJG61" s="105"/>
      <c r="FJH61" s="110"/>
      <c r="FJI61" s="106"/>
      <c r="FJJ61" s="110"/>
      <c r="FJK61" s="105"/>
      <c r="FJL61" s="105"/>
      <c r="FLY61" s="108"/>
      <c r="FLZ61" s="109"/>
      <c r="FMA61" s="105"/>
      <c r="FMB61" s="110"/>
      <c r="FMC61" s="106"/>
      <c r="FMD61" s="110"/>
      <c r="FME61" s="105"/>
      <c r="FMF61" s="105"/>
      <c r="FOS61" s="108"/>
      <c r="FOT61" s="109"/>
      <c r="FOU61" s="105"/>
      <c r="FOV61" s="110"/>
      <c r="FOW61" s="106"/>
      <c r="FOX61" s="110"/>
      <c r="FOY61" s="105"/>
      <c r="FOZ61" s="105"/>
      <c r="FRM61" s="108"/>
      <c r="FRN61" s="109"/>
      <c r="FRO61" s="105"/>
      <c r="FRP61" s="110"/>
      <c r="FRQ61" s="106"/>
      <c r="FRR61" s="110"/>
      <c r="FRS61" s="105"/>
      <c r="FRT61" s="105"/>
      <c r="FUG61" s="108"/>
      <c r="FUH61" s="109"/>
      <c r="FUI61" s="105"/>
      <c r="FUJ61" s="110"/>
      <c r="FUK61" s="106"/>
      <c r="FUL61" s="110"/>
      <c r="FUM61" s="105"/>
      <c r="FUN61" s="105"/>
      <c r="FXA61" s="108"/>
      <c r="FXB61" s="109"/>
      <c r="FXC61" s="105"/>
      <c r="FXD61" s="110"/>
      <c r="FXE61" s="106"/>
      <c r="FXF61" s="110"/>
      <c r="FXG61" s="105"/>
      <c r="FXH61" s="105"/>
      <c r="FZU61" s="108"/>
      <c r="FZV61" s="109"/>
      <c r="FZW61" s="105"/>
      <c r="FZX61" s="110"/>
      <c r="FZY61" s="106"/>
      <c r="FZZ61" s="110"/>
      <c r="GAA61" s="105"/>
      <c r="GAB61" s="105"/>
      <c r="GCO61" s="108"/>
      <c r="GCP61" s="109"/>
      <c r="GCQ61" s="105"/>
      <c r="GCR61" s="110"/>
      <c r="GCS61" s="106"/>
      <c r="GCT61" s="110"/>
      <c r="GCU61" s="105"/>
      <c r="GCV61" s="105"/>
      <c r="GFI61" s="108"/>
      <c r="GFJ61" s="109"/>
      <c r="GFK61" s="105"/>
      <c r="GFL61" s="110"/>
      <c r="GFM61" s="106"/>
      <c r="GFN61" s="110"/>
      <c r="GFO61" s="105"/>
      <c r="GFP61" s="105"/>
      <c r="GIC61" s="108"/>
      <c r="GID61" s="109"/>
      <c r="GIE61" s="105"/>
      <c r="GIF61" s="110"/>
      <c r="GIG61" s="106"/>
      <c r="GIH61" s="110"/>
      <c r="GII61" s="105"/>
      <c r="GIJ61" s="105"/>
      <c r="GKW61" s="108"/>
      <c r="GKX61" s="109"/>
      <c r="GKY61" s="105"/>
      <c r="GKZ61" s="110"/>
      <c r="GLA61" s="106"/>
      <c r="GLB61" s="110"/>
      <c r="GLC61" s="105"/>
      <c r="GLD61" s="105"/>
      <c r="GNQ61" s="108"/>
      <c r="GNR61" s="109"/>
      <c r="GNS61" s="105"/>
      <c r="GNT61" s="110"/>
      <c r="GNU61" s="106"/>
      <c r="GNV61" s="110"/>
      <c r="GNW61" s="105"/>
      <c r="GNX61" s="105"/>
      <c r="GQK61" s="108"/>
      <c r="GQL61" s="109"/>
      <c r="GQM61" s="105"/>
      <c r="GQN61" s="110"/>
      <c r="GQO61" s="106"/>
      <c r="GQP61" s="110"/>
      <c r="GQQ61" s="105"/>
      <c r="GQR61" s="105"/>
      <c r="GTE61" s="108"/>
      <c r="GTF61" s="109"/>
      <c r="GTG61" s="105"/>
      <c r="GTH61" s="110"/>
      <c r="GTI61" s="106"/>
      <c r="GTJ61" s="110"/>
      <c r="GTK61" s="105"/>
      <c r="GTL61" s="105"/>
      <c r="GVY61" s="108"/>
      <c r="GVZ61" s="109"/>
      <c r="GWA61" s="105"/>
      <c r="GWB61" s="110"/>
      <c r="GWC61" s="106"/>
      <c r="GWD61" s="110"/>
      <c r="GWE61" s="105"/>
      <c r="GWF61" s="105"/>
      <c r="GYS61" s="108"/>
      <c r="GYT61" s="109"/>
      <c r="GYU61" s="105"/>
      <c r="GYV61" s="110"/>
      <c r="GYW61" s="106"/>
      <c r="GYX61" s="110"/>
      <c r="GYY61" s="105"/>
      <c r="GYZ61" s="105"/>
      <c r="HBM61" s="108"/>
      <c r="HBN61" s="109"/>
      <c r="HBO61" s="105"/>
      <c r="HBP61" s="110"/>
      <c r="HBQ61" s="106"/>
      <c r="HBR61" s="110"/>
      <c r="HBS61" s="105"/>
      <c r="HBT61" s="105"/>
      <c r="HEG61" s="108"/>
      <c r="HEH61" s="109"/>
      <c r="HEI61" s="105"/>
      <c r="HEJ61" s="110"/>
      <c r="HEK61" s="106"/>
      <c r="HEL61" s="110"/>
      <c r="HEM61" s="105"/>
      <c r="HEN61" s="105"/>
      <c r="HHA61" s="108"/>
      <c r="HHB61" s="109"/>
      <c r="HHC61" s="105"/>
      <c r="HHD61" s="110"/>
      <c r="HHE61" s="106"/>
      <c r="HHF61" s="110"/>
      <c r="HHG61" s="105"/>
      <c r="HHH61" s="105"/>
      <c r="HJU61" s="108"/>
      <c r="HJV61" s="109"/>
      <c r="HJW61" s="105"/>
      <c r="HJX61" s="110"/>
      <c r="HJY61" s="106"/>
      <c r="HJZ61" s="110"/>
      <c r="HKA61" s="105"/>
      <c r="HKB61" s="105"/>
      <c r="HMO61" s="108"/>
      <c r="HMP61" s="109"/>
      <c r="HMQ61" s="105"/>
      <c r="HMR61" s="110"/>
      <c r="HMS61" s="106"/>
      <c r="HMT61" s="110"/>
      <c r="HMU61" s="105"/>
      <c r="HMV61" s="105"/>
      <c r="HPI61" s="108"/>
      <c r="HPJ61" s="109"/>
      <c r="HPK61" s="105"/>
      <c r="HPL61" s="110"/>
      <c r="HPM61" s="106"/>
      <c r="HPN61" s="110"/>
      <c r="HPO61" s="105"/>
      <c r="HPP61" s="105"/>
      <c r="HSC61" s="108"/>
      <c r="HSD61" s="109"/>
      <c r="HSE61" s="105"/>
      <c r="HSF61" s="110"/>
      <c r="HSG61" s="106"/>
      <c r="HSH61" s="110"/>
      <c r="HSI61" s="105"/>
      <c r="HSJ61" s="105"/>
      <c r="HUW61" s="108"/>
      <c r="HUX61" s="109"/>
      <c r="HUY61" s="105"/>
      <c r="HUZ61" s="110"/>
      <c r="HVA61" s="106"/>
      <c r="HVB61" s="110"/>
      <c r="HVC61" s="105"/>
      <c r="HVD61" s="105"/>
      <c r="HXQ61" s="108"/>
      <c r="HXR61" s="109"/>
      <c r="HXS61" s="105"/>
      <c r="HXT61" s="110"/>
      <c r="HXU61" s="106"/>
      <c r="HXV61" s="110"/>
      <c r="HXW61" s="105"/>
      <c r="HXX61" s="105"/>
      <c r="IAK61" s="108"/>
      <c r="IAL61" s="109"/>
      <c r="IAM61" s="105"/>
      <c r="IAN61" s="110"/>
      <c r="IAO61" s="106"/>
      <c r="IAP61" s="110"/>
      <c r="IAQ61" s="105"/>
      <c r="IAR61" s="105"/>
      <c r="IDE61" s="108"/>
      <c r="IDF61" s="109"/>
      <c r="IDG61" s="105"/>
      <c r="IDH61" s="110"/>
      <c r="IDI61" s="106"/>
      <c r="IDJ61" s="110"/>
      <c r="IDK61" s="105"/>
      <c r="IDL61" s="105"/>
      <c r="IFY61" s="108"/>
      <c r="IFZ61" s="109"/>
      <c r="IGA61" s="105"/>
      <c r="IGB61" s="110"/>
      <c r="IGC61" s="106"/>
      <c r="IGD61" s="110"/>
      <c r="IGE61" s="105"/>
      <c r="IGF61" s="105"/>
      <c r="IIS61" s="108"/>
      <c r="IIT61" s="109"/>
      <c r="IIU61" s="105"/>
      <c r="IIV61" s="110"/>
      <c r="IIW61" s="106"/>
      <c r="IIX61" s="110"/>
      <c r="IIY61" s="105"/>
      <c r="IIZ61" s="105"/>
      <c r="ILM61" s="108"/>
      <c r="ILN61" s="109"/>
      <c r="ILO61" s="105"/>
      <c r="ILP61" s="110"/>
      <c r="ILQ61" s="106"/>
      <c r="ILR61" s="110"/>
      <c r="ILS61" s="105"/>
      <c r="ILT61" s="105"/>
      <c r="IOG61" s="108"/>
      <c r="IOH61" s="109"/>
      <c r="IOI61" s="105"/>
      <c r="IOJ61" s="110"/>
      <c r="IOK61" s="106"/>
      <c r="IOL61" s="110"/>
      <c r="IOM61" s="105"/>
      <c r="ION61" s="105"/>
      <c r="IRA61" s="108"/>
      <c r="IRB61" s="109"/>
      <c r="IRC61" s="105"/>
      <c r="IRD61" s="110"/>
      <c r="IRE61" s="106"/>
      <c r="IRF61" s="110"/>
      <c r="IRG61" s="105"/>
      <c r="IRH61" s="105"/>
      <c r="ITU61" s="108"/>
      <c r="ITV61" s="109"/>
      <c r="ITW61" s="105"/>
      <c r="ITX61" s="110"/>
      <c r="ITY61" s="106"/>
      <c r="ITZ61" s="110"/>
      <c r="IUA61" s="105"/>
      <c r="IUB61" s="105"/>
      <c r="IWO61" s="108"/>
      <c r="IWP61" s="109"/>
      <c r="IWQ61" s="105"/>
      <c r="IWR61" s="110"/>
      <c r="IWS61" s="106"/>
      <c r="IWT61" s="110"/>
      <c r="IWU61" s="105"/>
      <c r="IWV61" s="105"/>
      <c r="IZI61" s="108"/>
      <c r="IZJ61" s="109"/>
      <c r="IZK61" s="105"/>
      <c r="IZL61" s="110"/>
      <c r="IZM61" s="106"/>
      <c r="IZN61" s="110"/>
      <c r="IZO61" s="105"/>
      <c r="IZP61" s="105"/>
      <c r="JCC61" s="108"/>
      <c r="JCD61" s="109"/>
      <c r="JCE61" s="105"/>
      <c r="JCF61" s="110"/>
      <c r="JCG61" s="106"/>
      <c r="JCH61" s="110"/>
      <c r="JCI61" s="105"/>
      <c r="JCJ61" s="105"/>
      <c r="JEW61" s="108"/>
      <c r="JEX61" s="109"/>
      <c r="JEY61" s="105"/>
      <c r="JEZ61" s="110"/>
      <c r="JFA61" s="106"/>
      <c r="JFB61" s="110"/>
      <c r="JFC61" s="105"/>
      <c r="JFD61" s="105"/>
      <c r="JHQ61" s="108"/>
      <c r="JHR61" s="109"/>
      <c r="JHS61" s="105"/>
      <c r="JHT61" s="110"/>
      <c r="JHU61" s="106"/>
      <c r="JHV61" s="110"/>
      <c r="JHW61" s="105"/>
      <c r="JHX61" s="105"/>
      <c r="JKK61" s="108"/>
      <c r="JKL61" s="109"/>
      <c r="JKM61" s="105"/>
      <c r="JKN61" s="110"/>
      <c r="JKO61" s="106"/>
      <c r="JKP61" s="110"/>
      <c r="JKQ61" s="105"/>
      <c r="JKR61" s="105"/>
      <c r="JNE61" s="108"/>
      <c r="JNF61" s="109"/>
      <c r="JNG61" s="105"/>
      <c r="JNH61" s="110"/>
      <c r="JNI61" s="106"/>
      <c r="JNJ61" s="110"/>
      <c r="JNK61" s="105"/>
      <c r="JNL61" s="105"/>
      <c r="JPY61" s="108"/>
      <c r="JPZ61" s="109"/>
      <c r="JQA61" s="105"/>
      <c r="JQB61" s="110"/>
      <c r="JQC61" s="106"/>
      <c r="JQD61" s="110"/>
      <c r="JQE61" s="105"/>
      <c r="JQF61" s="105"/>
      <c r="JSS61" s="108"/>
      <c r="JST61" s="109"/>
      <c r="JSU61" s="105"/>
      <c r="JSV61" s="110"/>
      <c r="JSW61" s="106"/>
      <c r="JSX61" s="110"/>
      <c r="JSY61" s="105"/>
      <c r="JSZ61" s="105"/>
    </row>
    <row r="79" spans="1:72 7273:8131" x14ac:dyDescent="0.2">
      <c r="Y79" s="96">
        <v>1</v>
      </c>
      <c r="Z79" s="96">
        <f>Y79+1</f>
        <v>2</v>
      </c>
      <c r="AA79" s="96">
        <f t="shared" ref="AA79:BT79" si="214">Z79+1</f>
        <v>3</v>
      </c>
      <c r="AB79" s="96">
        <f t="shared" si="214"/>
        <v>4</v>
      </c>
      <c r="AC79" s="96">
        <f t="shared" si="214"/>
        <v>5</v>
      </c>
      <c r="AD79" s="96">
        <f t="shared" si="214"/>
        <v>6</v>
      </c>
      <c r="AE79" s="96">
        <f t="shared" si="214"/>
        <v>7</v>
      </c>
      <c r="AF79" s="96">
        <f t="shared" si="214"/>
        <v>8</v>
      </c>
      <c r="AG79" s="96">
        <f t="shared" si="214"/>
        <v>9</v>
      </c>
      <c r="AH79" s="96">
        <f t="shared" si="214"/>
        <v>10</v>
      </c>
      <c r="AI79" s="96">
        <f t="shared" si="214"/>
        <v>11</v>
      </c>
      <c r="AJ79" s="96">
        <f t="shared" si="214"/>
        <v>12</v>
      </c>
      <c r="AK79" s="96">
        <f t="shared" si="214"/>
        <v>13</v>
      </c>
      <c r="AL79" s="96">
        <f t="shared" si="214"/>
        <v>14</v>
      </c>
      <c r="AM79" s="96">
        <f t="shared" si="214"/>
        <v>15</v>
      </c>
      <c r="AN79" s="96">
        <f t="shared" si="214"/>
        <v>16</v>
      </c>
      <c r="AO79" s="96">
        <f t="shared" si="214"/>
        <v>17</v>
      </c>
      <c r="AP79" s="96">
        <f t="shared" si="214"/>
        <v>18</v>
      </c>
      <c r="AQ79" s="96">
        <f t="shared" si="214"/>
        <v>19</v>
      </c>
      <c r="AR79" s="96">
        <f t="shared" si="214"/>
        <v>20</v>
      </c>
      <c r="AS79" s="96">
        <f t="shared" si="214"/>
        <v>21</v>
      </c>
      <c r="AT79" s="96">
        <f t="shared" si="214"/>
        <v>22</v>
      </c>
      <c r="AU79" s="96">
        <f t="shared" si="214"/>
        <v>23</v>
      </c>
      <c r="AV79" s="96">
        <f t="shared" si="214"/>
        <v>24</v>
      </c>
      <c r="AW79" s="96">
        <f t="shared" si="214"/>
        <v>25</v>
      </c>
      <c r="AX79" s="96">
        <f t="shared" si="214"/>
        <v>26</v>
      </c>
      <c r="AY79" s="96">
        <f t="shared" si="214"/>
        <v>27</v>
      </c>
      <c r="AZ79" s="96">
        <f t="shared" si="214"/>
        <v>28</v>
      </c>
      <c r="BA79" s="96">
        <f t="shared" si="214"/>
        <v>29</v>
      </c>
      <c r="BB79" s="96">
        <f t="shared" si="214"/>
        <v>30</v>
      </c>
      <c r="BC79" s="96">
        <f t="shared" si="214"/>
        <v>31</v>
      </c>
      <c r="BD79" s="96">
        <f t="shared" si="214"/>
        <v>32</v>
      </c>
      <c r="BE79" s="96">
        <f t="shared" si="214"/>
        <v>33</v>
      </c>
      <c r="BF79" s="96">
        <f t="shared" si="214"/>
        <v>34</v>
      </c>
      <c r="BG79" s="96">
        <f t="shared" si="214"/>
        <v>35</v>
      </c>
      <c r="BH79" s="96">
        <f t="shared" si="214"/>
        <v>36</v>
      </c>
      <c r="BI79" s="96">
        <f t="shared" si="214"/>
        <v>37</v>
      </c>
      <c r="BJ79" s="96">
        <f t="shared" si="214"/>
        <v>38</v>
      </c>
      <c r="BK79" s="96">
        <f t="shared" si="214"/>
        <v>39</v>
      </c>
      <c r="BL79" s="96">
        <f t="shared" si="214"/>
        <v>40</v>
      </c>
      <c r="BM79" s="96">
        <f t="shared" si="214"/>
        <v>41</v>
      </c>
      <c r="BN79" s="96">
        <f t="shared" si="214"/>
        <v>42</v>
      </c>
      <c r="BO79" s="96">
        <f t="shared" si="214"/>
        <v>43</v>
      </c>
      <c r="BP79" s="96">
        <f t="shared" si="214"/>
        <v>44</v>
      </c>
      <c r="BQ79" s="96">
        <f t="shared" si="214"/>
        <v>45</v>
      </c>
      <c r="BR79" s="96">
        <f t="shared" si="214"/>
        <v>46</v>
      </c>
      <c r="BS79" s="96">
        <f t="shared" si="214"/>
        <v>47</v>
      </c>
      <c r="BT79" s="96">
        <f t="shared" si="214"/>
        <v>48</v>
      </c>
      <c r="JSS79" s="96">
        <f t="shared" ref="JSS79" si="215">JSR79+1</f>
        <v>1</v>
      </c>
      <c r="JST79" s="96">
        <f t="shared" ref="JST79" si="216">JSS79+1</f>
        <v>2</v>
      </c>
      <c r="JSU79" s="96">
        <f t="shared" ref="JSU79" si="217">JST79+1</f>
        <v>3</v>
      </c>
      <c r="JSV79" s="96">
        <f t="shared" ref="JSV79" si="218">JSU79+1</f>
        <v>4</v>
      </c>
      <c r="JSW79" s="96">
        <f t="shared" ref="JSW79" si="219">JSV79+1</f>
        <v>5</v>
      </c>
      <c r="JSX79" s="96">
        <f t="shared" ref="JSX79" si="220">JSW79+1</f>
        <v>6</v>
      </c>
      <c r="JSY79" s="96">
        <f t="shared" ref="JSY79" si="221">JSX79+1</f>
        <v>7</v>
      </c>
      <c r="JSZ79" s="96">
        <f t="shared" ref="JSZ79" si="222">JSY79+1</f>
        <v>8</v>
      </c>
      <c r="JTA79" s="96">
        <f t="shared" ref="JTA79" si="223">JSZ79+1</f>
        <v>9</v>
      </c>
      <c r="JTB79" s="96">
        <f t="shared" ref="JTB79" si="224">JTA79+1</f>
        <v>10</v>
      </c>
      <c r="JTC79" s="96">
        <f t="shared" ref="JTC79" si="225">JTB79+1</f>
        <v>11</v>
      </c>
      <c r="JTD79" s="96">
        <f t="shared" ref="JTD79" si="226">JTC79+1</f>
        <v>12</v>
      </c>
      <c r="JTE79" s="96">
        <f t="shared" ref="JTE79" si="227">JTD79+1</f>
        <v>13</v>
      </c>
      <c r="JTF79" s="96">
        <f t="shared" ref="JTF79" si="228">JTE79+1</f>
        <v>14</v>
      </c>
      <c r="JTG79" s="96">
        <f t="shared" ref="JTG79" si="229">JTF79+1</f>
        <v>15</v>
      </c>
      <c r="JTH79" s="96">
        <f t="shared" ref="JTH79" si="230">JTG79+1</f>
        <v>16</v>
      </c>
      <c r="JTI79" s="96">
        <f t="shared" ref="JTI79" si="231">JTH79+1</f>
        <v>17</v>
      </c>
      <c r="JTJ79" s="96">
        <f t="shared" ref="JTJ79" si="232">JTI79+1</f>
        <v>18</v>
      </c>
      <c r="JTK79" s="96">
        <f t="shared" ref="JTK79" si="233">JTJ79+1</f>
        <v>19</v>
      </c>
      <c r="JTL79" s="96">
        <f t="shared" ref="JTL79" si="234">JTK79+1</f>
        <v>20</v>
      </c>
      <c r="JTM79" s="96">
        <f t="shared" ref="JTM79" si="235">JTL79+1</f>
        <v>21</v>
      </c>
      <c r="JTN79" s="96">
        <f t="shared" ref="JTN79" si="236">JTM79+1</f>
        <v>22</v>
      </c>
      <c r="JTO79" s="96">
        <f t="shared" ref="JTO79" si="237">JTN79+1</f>
        <v>23</v>
      </c>
      <c r="JTP79" s="96">
        <f t="shared" ref="JTP79" si="238">JTO79+1</f>
        <v>24</v>
      </c>
      <c r="JTQ79" s="96">
        <f t="shared" ref="JTQ79:JTR79" si="239">JTP79+1</f>
        <v>25</v>
      </c>
      <c r="JTR79" s="96">
        <f t="shared" si="239"/>
        <v>26</v>
      </c>
    </row>
    <row r="80" spans="1:72 7273:8131" x14ac:dyDescent="0.2">
      <c r="A80" s="96">
        <v>1</v>
      </c>
      <c r="JSS80" s="96">
        <f t="shared" ref="JSS80" si="240">JPY80+1</f>
        <v>1</v>
      </c>
      <c r="JST80" s="96">
        <f t="shared" ref="JST80" si="241">JPZ80+1</f>
        <v>1</v>
      </c>
      <c r="JSU80" s="96">
        <f t="shared" ref="JSU80" si="242">JQA80+1</f>
        <v>1</v>
      </c>
      <c r="JSV80" s="96">
        <f t="shared" ref="JSV80" si="243">JQB80+1</f>
        <v>1</v>
      </c>
      <c r="JSW80" s="96">
        <f t="shared" ref="JSW80" si="244">JQC80+1</f>
        <v>1</v>
      </c>
      <c r="JSX80" s="96">
        <f t="shared" ref="JSX80" si="245">JQD80+1</f>
        <v>1</v>
      </c>
      <c r="JSY80" s="96">
        <f t="shared" ref="JSY80" si="246">JQE80+1</f>
        <v>1</v>
      </c>
      <c r="JSZ80" s="96">
        <f t="shared" ref="JSZ80" si="247">JQF80+1</f>
        <v>1</v>
      </c>
      <c r="JTA80" s="96">
        <f t="shared" ref="JTA80" si="248">JQG80+1</f>
        <v>1</v>
      </c>
      <c r="JTB80" s="96">
        <f t="shared" ref="JTB80" si="249">JQH80+1</f>
        <v>1</v>
      </c>
      <c r="JTC80" s="96">
        <f t="shared" ref="JTC80" si="250">JQI80+1</f>
        <v>1</v>
      </c>
      <c r="JTD80" s="96">
        <f t="shared" ref="JTD80" si="251">JQJ80+1</f>
        <v>1</v>
      </c>
      <c r="JTE80" s="96">
        <f t="shared" ref="JTE80" si="252">JQK80+1</f>
        <v>1</v>
      </c>
      <c r="JTF80" s="96">
        <f t="shared" ref="JTF80" si="253">JQL80+1</f>
        <v>1</v>
      </c>
      <c r="JTG80" s="96">
        <f t="shared" ref="JTG80" si="254">JQM80+1</f>
        <v>1</v>
      </c>
      <c r="JTH80" s="96">
        <f t="shared" ref="JTH80" si="255">JQN80+1</f>
        <v>1</v>
      </c>
      <c r="JTI80" s="96">
        <f t="shared" ref="JTI80" si="256">JQO80+1</f>
        <v>1</v>
      </c>
      <c r="JTJ80" s="96">
        <f t="shared" ref="JTJ80" si="257">JQP80+1</f>
        <v>1</v>
      </c>
      <c r="JTK80" s="96">
        <f t="shared" ref="JTK80" si="258">JQQ80+1</f>
        <v>1</v>
      </c>
      <c r="JTL80" s="96">
        <f t="shared" ref="JTL80" si="259">JQR80+1</f>
        <v>1</v>
      </c>
      <c r="JTM80" s="96">
        <f t="shared" ref="JTM80" si="260">JQS80+1</f>
        <v>1</v>
      </c>
      <c r="JTN80" s="96">
        <f t="shared" ref="JTN80" si="261">JQT80+1</f>
        <v>1</v>
      </c>
      <c r="JTO80" s="96">
        <f t="shared" ref="JTO80" si="262">JQU80+1</f>
        <v>1</v>
      </c>
      <c r="JTP80" s="96">
        <f t="shared" ref="JTP80" si="263">JQV80+1</f>
        <v>1</v>
      </c>
      <c r="JTQ80" s="96">
        <f t="shared" ref="JTQ80" si="264">JQW80+1</f>
        <v>1</v>
      </c>
      <c r="JTR80" s="96">
        <f t="shared" ref="JTR80" si="265">JQX80+1</f>
        <v>1</v>
      </c>
      <c r="JTS80" s="96">
        <f t="shared" ref="JTS80" si="266">JQY80+1</f>
        <v>1</v>
      </c>
      <c r="JTT80" s="96">
        <f t="shared" ref="JTT80" si="267">JQZ80+1</f>
        <v>1</v>
      </c>
      <c r="JTU80" s="96">
        <f t="shared" ref="JTU80" si="268">JRA80+1</f>
        <v>1</v>
      </c>
      <c r="JTV80" s="96">
        <f t="shared" ref="JTV80" si="269">JRB80+1</f>
        <v>1</v>
      </c>
      <c r="JTW80" s="96">
        <f t="shared" ref="JTW80" si="270">JRC80+1</f>
        <v>1</v>
      </c>
      <c r="JTX80" s="96">
        <f t="shared" ref="JTX80" si="271">JRD80+1</f>
        <v>1</v>
      </c>
      <c r="JTY80" s="96">
        <f t="shared" ref="JTY80" si="272">JRE80+1</f>
        <v>1</v>
      </c>
      <c r="JTZ80" s="96">
        <f t="shared" ref="JTZ80" si="273">JRF80+1</f>
        <v>1</v>
      </c>
      <c r="JUA80" s="96">
        <f t="shared" ref="JUA80" si="274">JRG80+1</f>
        <v>1</v>
      </c>
      <c r="JUB80" s="96">
        <f t="shared" ref="JUB80" si="275">JRH80+1</f>
        <v>1</v>
      </c>
      <c r="JUC80" s="96">
        <f t="shared" ref="JUC80" si="276">JRI80+1</f>
        <v>1</v>
      </c>
      <c r="JUD80" s="96">
        <f t="shared" ref="JUD80" si="277">JRJ80+1</f>
        <v>1</v>
      </c>
      <c r="JUE80" s="96">
        <f t="shared" ref="JUE80" si="278">JRK80+1</f>
        <v>1</v>
      </c>
      <c r="JUF80" s="96">
        <f t="shared" ref="JUF80" si="279">JRL80+1</f>
        <v>1</v>
      </c>
      <c r="JUG80" s="96">
        <f t="shared" ref="JUG80" si="280">JRM80+1</f>
        <v>1</v>
      </c>
      <c r="JUH80" s="96">
        <f t="shared" ref="JUH80" si="281">JRN80+1</f>
        <v>1</v>
      </c>
      <c r="JUI80" s="96">
        <f t="shared" ref="JUI80" si="282">JRO80+1</f>
        <v>1</v>
      </c>
      <c r="JUJ80" s="96">
        <f t="shared" ref="JUJ80" si="283">JRP80+1</f>
        <v>1</v>
      </c>
      <c r="JUK80" s="96">
        <f t="shared" ref="JUK80" si="284">JRQ80+1</f>
        <v>1</v>
      </c>
      <c r="JUL80" s="96">
        <f t="shared" ref="JUL80" si="285">JRR80+1</f>
        <v>1</v>
      </c>
      <c r="JUM80" s="96">
        <f t="shared" ref="JUM80" si="286">JRS80+1</f>
        <v>1</v>
      </c>
      <c r="JUN80" s="96">
        <f t="shared" ref="JUN80" si="287">JRT80+1</f>
        <v>1</v>
      </c>
      <c r="JUO80" s="96">
        <f t="shared" ref="JUO80" si="288">JRU80+1</f>
        <v>1</v>
      </c>
      <c r="JUP80" s="96">
        <f t="shared" ref="JUP80" si="289">JRV80+1</f>
        <v>1</v>
      </c>
      <c r="JUQ80" s="96">
        <f t="shared" ref="JUQ80" si="290">JRW80+1</f>
        <v>1</v>
      </c>
      <c r="JUR80" s="96">
        <f t="shared" ref="JUR80" si="291">JRX80+1</f>
        <v>1</v>
      </c>
      <c r="JUS80" s="96">
        <f t="shared" ref="JUS80" si="292">JRY80+1</f>
        <v>1</v>
      </c>
      <c r="JUT80" s="96">
        <f t="shared" ref="JUT80" si="293">JRZ80+1</f>
        <v>1</v>
      </c>
      <c r="JUU80" s="96">
        <f t="shared" ref="JUU80" si="294">JSA80+1</f>
        <v>1</v>
      </c>
      <c r="JUV80" s="96">
        <f t="shared" ref="JUV80" si="295">JSB80+1</f>
        <v>1</v>
      </c>
      <c r="JUW80" s="96">
        <f t="shared" ref="JUW80" si="296">JSC80+1</f>
        <v>1</v>
      </c>
      <c r="JUX80" s="96">
        <f t="shared" ref="JUX80" si="297">JSD80+1</f>
        <v>1</v>
      </c>
      <c r="JUY80" s="96">
        <f t="shared" ref="JUY80" si="298">JSE80+1</f>
        <v>1</v>
      </c>
      <c r="JUZ80" s="96">
        <f t="shared" ref="JUZ80" si="299">JSF80+1</f>
        <v>1</v>
      </c>
      <c r="JVA80" s="96">
        <f t="shared" ref="JVA80" si="300">JSG80+1</f>
        <v>1</v>
      </c>
      <c r="JVB80" s="96">
        <f t="shared" ref="JVB80" si="301">JSH80+1</f>
        <v>1</v>
      </c>
      <c r="JVC80" s="96">
        <f t="shared" ref="JVC80" si="302">JSI80+1</f>
        <v>1</v>
      </c>
      <c r="JVD80" s="96">
        <f t="shared" ref="JVD80" si="303">JSJ80+1</f>
        <v>1</v>
      </c>
      <c r="JVE80" s="96">
        <f t="shared" ref="JVE80" si="304">JSK80+1</f>
        <v>1</v>
      </c>
      <c r="JVF80" s="96">
        <f t="shared" ref="JVF80" si="305">JSL80+1</f>
        <v>1</v>
      </c>
      <c r="JVG80" s="96">
        <f t="shared" ref="JVG80" si="306">JSM80+1</f>
        <v>1</v>
      </c>
      <c r="JVH80" s="96">
        <f t="shared" ref="JVH80" si="307">JSN80+1</f>
        <v>1</v>
      </c>
      <c r="JVI80" s="96">
        <f t="shared" ref="JVI80" si="308">JSO80+1</f>
        <v>1</v>
      </c>
      <c r="JVJ80" s="96">
        <f t="shared" ref="JVJ80" si="309">JSP80+1</f>
        <v>1</v>
      </c>
      <c r="JVK80" s="96">
        <f t="shared" ref="JVK80" si="310">JSQ80+1</f>
        <v>1</v>
      </c>
      <c r="JVL80" s="96">
        <f t="shared" ref="JVL80" si="311">JSR80+1</f>
        <v>1</v>
      </c>
      <c r="JVM80" s="96">
        <f t="shared" ref="JVM80:JWK80" si="312">JSS80+1</f>
        <v>2</v>
      </c>
      <c r="JVN80" s="96">
        <f t="shared" si="312"/>
        <v>2</v>
      </c>
      <c r="JVO80" s="96">
        <f t="shared" si="312"/>
        <v>2</v>
      </c>
      <c r="JVP80" s="96">
        <f t="shared" si="312"/>
        <v>2</v>
      </c>
      <c r="JVQ80" s="96">
        <f t="shared" si="312"/>
        <v>2</v>
      </c>
      <c r="JVR80" s="96">
        <f t="shared" si="312"/>
        <v>2</v>
      </c>
      <c r="JVS80" s="96">
        <f t="shared" si="312"/>
        <v>2</v>
      </c>
      <c r="JVT80" s="96">
        <f t="shared" si="312"/>
        <v>2</v>
      </c>
      <c r="JVU80" s="96">
        <f t="shared" si="312"/>
        <v>2</v>
      </c>
      <c r="JVV80" s="96">
        <f t="shared" si="312"/>
        <v>2</v>
      </c>
      <c r="JVW80" s="96">
        <f t="shared" si="312"/>
        <v>2</v>
      </c>
      <c r="JVX80" s="96">
        <f t="shared" si="312"/>
        <v>2</v>
      </c>
      <c r="JVY80" s="96">
        <f t="shared" si="312"/>
        <v>2</v>
      </c>
      <c r="JVZ80" s="96">
        <f t="shared" si="312"/>
        <v>2</v>
      </c>
      <c r="JWA80" s="96">
        <f t="shared" si="312"/>
        <v>2</v>
      </c>
      <c r="JWB80" s="96">
        <f t="shared" si="312"/>
        <v>2</v>
      </c>
      <c r="JWC80" s="96">
        <f t="shared" si="312"/>
        <v>2</v>
      </c>
      <c r="JWD80" s="96">
        <f t="shared" si="312"/>
        <v>2</v>
      </c>
      <c r="JWE80" s="96">
        <f t="shared" si="312"/>
        <v>2</v>
      </c>
      <c r="JWF80" s="96">
        <f t="shared" si="312"/>
        <v>2</v>
      </c>
      <c r="JWG80" s="96">
        <f t="shared" si="312"/>
        <v>2</v>
      </c>
      <c r="JWH80" s="96">
        <f t="shared" si="312"/>
        <v>2</v>
      </c>
      <c r="JWI80" s="96">
        <f t="shared" si="312"/>
        <v>2</v>
      </c>
      <c r="JWJ80" s="96">
        <f t="shared" si="312"/>
        <v>2</v>
      </c>
      <c r="JWK80" s="96">
        <f t="shared" si="312"/>
        <v>2</v>
      </c>
      <c r="JWL80" s="96">
        <f t="shared" ref="JWL80:JYW80" si="313">JTR80+1</f>
        <v>2</v>
      </c>
      <c r="JWM80" s="96">
        <f t="shared" si="313"/>
        <v>2</v>
      </c>
      <c r="JWN80" s="96">
        <f t="shared" si="313"/>
        <v>2</v>
      </c>
      <c r="JWO80" s="96">
        <f t="shared" si="313"/>
        <v>2</v>
      </c>
      <c r="JWP80" s="96">
        <f t="shared" si="313"/>
        <v>2</v>
      </c>
      <c r="JWQ80" s="96">
        <f t="shared" si="313"/>
        <v>2</v>
      </c>
      <c r="JWR80" s="96">
        <f t="shared" si="313"/>
        <v>2</v>
      </c>
      <c r="JWS80" s="96">
        <f t="shared" si="313"/>
        <v>2</v>
      </c>
      <c r="JWT80" s="96">
        <f t="shared" si="313"/>
        <v>2</v>
      </c>
      <c r="JWU80" s="96">
        <f t="shared" si="313"/>
        <v>2</v>
      </c>
      <c r="JWV80" s="96">
        <f t="shared" si="313"/>
        <v>2</v>
      </c>
      <c r="JWW80" s="96">
        <f t="shared" si="313"/>
        <v>2</v>
      </c>
      <c r="JWX80" s="96">
        <f t="shared" si="313"/>
        <v>2</v>
      </c>
      <c r="JWY80" s="96">
        <f t="shared" si="313"/>
        <v>2</v>
      </c>
      <c r="JWZ80" s="96">
        <f t="shared" si="313"/>
        <v>2</v>
      </c>
      <c r="JXA80" s="96">
        <f t="shared" si="313"/>
        <v>2</v>
      </c>
      <c r="JXB80" s="96">
        <f t="shared" si="313"/>
        <v>2</v>
      </c>
      <c r="JXC80" s="96">
        <f t="shared" si="313"/>
        <v>2</v>
      </c>
      <c r="JXD80" s="96">
        <f t="shared" si="313"/>
        <v>2</v>
      </c>
      <c r="JXE80" s="96">
        <f t="shared" si="313"/>
        <v>2</v>
      </c>
      <c r="JXF80" s="96">
        <f t="shared" si="313"/>
        <v>2</v>
      </c>
      <c r="JXG80" s="96">
        <f t="shared" si="313"/>
        <v>2</v>
      </c>
      <c r="JXH80" s="96">
        <f t="shared" si="313"/>
        <v>2</v>
      </c>
      <c r="JXI80" s="96">
        <f t="shared" si="313"/>
        <v>2</v>
      </c>
      <c r="JXJ80" s="96">
        <f t="shared" si="313"/>
        <v>2</v>
      </c>
      <c r="JXK80" s="96">
        <f t="shared" si="313"/>
        <v>2</v>
      </c>
      <c r="JXL80" s="96">
        <f t="shared" si="313"/>
        <v>2</v>
      </c>
      <c r="JXM80" s="96">
        <f t="shared" si="313"/>
        <v>2</v>
      </c>
      <c r="JXN80" s="96">
        <f t="shared" si="313"/>
        <v>2</v>
      </c>
      <c r="JXO80" s="96">
        <f t="shared" si="313"/>
        <v>2</v>
      </c>
      <c r="JXP80" s="96">
        <f t="shared" si="313"/>
        <v>2</v>
      </c>
      <c r="JXQ80" s="96">
        <f t="shared" si="313"/>
        <v>2</v>
      </c>
      <c r="JXR80" s="96">
        <f t="shared" si="313"/>
        <v>2</v>
      </c>
      <c r="JXS80" s="96">
        <f t="shared" si="313"/>
        <v>2</v>
      </c>
      <c r="JXT80" s="96">
        <f t="shared" si="313"/>
        <v>2</v>
      </c>
      <c r="JXU80" s="96">
        <f t="shared" si="313"/>
        <v>2</v>
      </c>
      <c r="JXV80" s="96">
        <f t="shared" si="313"/>
        <v>2</v>
      </c>
      <c r="JXW80" s="96">
        <f t="shared" si="313"/>
        <v>2</v>
      </c>
      <c r="JXX80" s="96">
        <f t="shared" si="313"/>
        <v>2</v>
      </c>
      <c r="JXY80" s="96">
        <f t="shared" si="313"/>
        <v>2</v>
      </c>
      <c r="JXZ80" s="96">
        <f t="shared" si="313"/>
        <v>2</v>
      </c>
      <c r="JYA80" s="96">
        <f t="shared" si="313"/>
        <v>2</v>
      </c>
      <c r="JYB80" s="96">
        <f t="shared" si="313"/>
        <v>2</v>
      </c>
      <c r="JYC80" s="96">
        <f t="shared" si="313"/>
        <v>2</v>
      </c>
      <c r="JYD80" s="96">
        <f t="shared" si="313"/>
        <v>2</v>
      </c>
      <c r="JYE80" s="96">
        <f t="shared" si="313"/>
        <v>2</v>
      </c>
      <c r="JYF80" s="96">
        <f t="shared" si="313"/>
        <v>2</v>
      </c>
      <c r="JYG80" s="96">
        <f t="shared" si="313"/>
        <v>3</v>
      </c>
      <c r="JYH80" s="96">
        <f t="shared" si="313"/>
        <v>3</v>
      </c>
      <c r="JYI80" s="96">
        <f t="shared" si="313"/>
        <v>3</v>
      </c>
      <c r="JYJ80" s="96">
        <f t="shared" si="313"/>
        <v>3</v>
      </c>
      <c r="JYK80" s="96">
        <f t="shared" si="313"/>
        <v>3</v>
      </c>
      <c r="JYL80" s="96">
        <f t="shared" si="313"/>
        <v>3</v>
      </c>
      <c r="JYM80" s="96">
        <f t="shared" si="313"/>
        <v>3</v>
      </c>
      <c r="JYN80" s="96">
        <f t="shared" si="313"/>
        <v>3</v>
      </c>
      <c r="JYO80" s="96">
        <f t="shared" si="313"/>
        <v>3</v>
      </c>
      <c r="JYP80" s="96">
        <f t="shared" si="313"/>
        <v>3</v>
      </c>
      <c r="JYQ80" s="96">
        <f t="shared" si="313"/>
        <v>3</v>
      </c>
      <c r="JYR80" s="96">
        <f t="shared" si="313"/>
        <v>3</v>
      </c>
      <c r="JYS80" s="96">
        <f t="shared" si="313"/>
        <v>3</v>
      </c>
      <c r="JYT80" s="96">
        <f t="shared" si="313"/>
        <v>3</v>
      </c>
      <c r="JYU80" s="96">
        <f t="shared" si="313"/>
        <v>3</v>
      </c>
      <c r="JYV80" s="96">
        <f t="shared" si="313"/>
        <v>3</v>
      </c>
      <c r="JYW80" s="96">
        <f t="shared" si="313"/>
        <v>3</v>
      </c>
      <c r="JYX80" s="96">
        <f t="shared" ref="JYX80:KBI80" si="314">JWD80+1</f>
        <v>3</v>
      </c>
      <c r="JYY80" s="96">
        <f t="shared" si="314"/>
        <v>3</v>
      </c>
      <c r="JYZ80" s="96">
        <f t="shared" si="314"/>
        <v>3</v>
      </c>
      <c r="JZA80" s="96">
        <f t="shared" si="314"/>
        <v>3</v>
      </c>
      <c r="JZB80" s="96">
        <f t="shared" si="314"/>
        <v>3</v>
      </c>
      <c r="JZC80" s="96">
        <f t="shared" si="314"/>
        <v>3</v>
      </c>
      <c r="JZD80" s="96">
        <f t="shared" si="314"/>
        <v>3</v>
      </c>
      <c r="JZE80" s="96">
        <f t="shared" si="314"/>
        <v>3</v>
      </c>
      <c r="JZF80" s="96">
        <f t="shared" si="314"/>
        <v>3</v>
      </c>
      <c r="JZG80" s="96">
        <f t="shared" si="314"/>
        <v>3</v>
      </c>
      <c r="JZH80" s="96">
        <f t="shared" si="314"/>
        <v>3</v>
      </c>
      <c r="JZI80" s="96">
        <f t="shared" si="314"/>
        <v>3</v>
      </c>
      <c r="JZJ80" s="96">
        <f t="shared" si="314"/>
        <v>3</v>
      </c>
      <c r="JZK80" s="96">
        <f t="shared" si="314"/>
        <v>3</v>
      </c>
      <c r="JZL80" s="96">
        <f t="shared" si="314"/>
        <v>3</v>
      </c>
      <c r="JZM80" s="96">
        <f t="shared" si="314"/>
        <v>3</v>
      </c>
      <c r="JZN80" s="96">
        <f t="shared" si="314"/>
        <v>3</v>
      </c>
      <c r="JZO80" s="96">
        <f t="shared" si="314"/>
        <v>3</v>
      </c>
      <c r="JZP80" s="96">
        <f t="shared" si="314"/>
        <v>3</v>
      </c>
      <c r="JZQ80" s="96">
        <f t="shared" si="314"/>
        <v>3</v>
      </c>
      <c r="JZR80" s="96">
        <f t="shared" si="314"/>
        <v>3</v>
      </c>
      <c r="JZS80" s="96">
        <f t="shared" si="314"/>
        <v>3</v>
      </c>
      <c r="JZT80" s="96">
        <f t="shared" si="314"/>
        <v>3</v>
      </c>
      <c r="JZU80" s="96">
        <f t="shared" si="314"/>
        <v>3</v>
      </c>
      <c r="JZV80" s="96">
        <f t="shared" si="314"/>
        <v>3</v>
      </c>
      <c r="JZW80" s="96">
        <f t="shared" si="314"/>
        <v>3</v>
      </c>
      <c r="JZX80" s="96">
        <f t="shared" si="314"/>
        <v>3</v>
      </c>
      <c r="JZY80" s="96">
        <f t="shared" si="314"/>
        <v>3</v>
      </c>
      <c r="JZZ80" s="96">
        <f t="shared" si="314"/>
        <v>3</v>
      </c>
      <c r="KAA80" s="96">
        <f t="shared" si="314"/>
        <v>3</v>
      </c>
      <c r="KAB80" s="96">
        <f t="shared" si="314"/>
        <v>3</v>
      </c>
      <c r="KAC80" s="96">
        <f t="shared" si="314"/>
        <v>3</v>
      </c>
      <c r="KAD80" s="96">
        <f t="shared" si="314"/>
        <v>3</v>
      </c>
      <c r="KAE80" s="96">
        <f t="shared" si="314"/>
        <v>3</v>
      </c>
      <c r="KAF80" s="96">
        <f t="shared" si="314"/>
        <v>3</v>
      </c>
      <c r="KAG80" s="96">
        <f t="shared" si="314"/>
        <v>3</v>
      </c>
      <c r="KAH80" s="96">
        <f t="shared" si="314"/>
        <v>3</v>
      </c>
      <c r="KAI80" s="96">
        <f t="shared" si="314"/>
        <v>3</v>
      </c>
      <c r="KAJ80" s="96">
        <f t="shared" si="314"/>
        <v>3</v>
      </c>
      <c r="KAK80" s="96">
        <f t="shared" si="314"/>
        <v>3</v>
      </c>
      <c r="KAL80" s="96">
        <f t="shared" si="314"/>
        <v>3</v>
      </c>
      <c r="KAM80" s="96">
        <f t="shared" si="314"/>
        <v>3</v>
      </c>
      <c r="KAN80" s="96">
        <f t="shared" si="314"/>
        <v>3</v>
      </c>
      <c r="KAO80" s="96">
        <f t="shared" si="314"/>
        <v>3</v>
      </c>
      <c r="KAP80" s="96">
        <f t="shared" si="314"/>
        <v>3</v>
      </c>
      <c r="KAQ80" s="96">
        <f t="shared" si="314"/>
        <v>3</v>
      </c>
      <c r="KAR80" s="96">
        <f t="shared" si="314"/>
        <v>3</v>
      </c>
      <c r="KAS80" s="96">
        <f t="shared" si="314"/>
        <v>3</v>
      </c>
      <c r="KAT80" s="96">
        <f t="shared" si="314"/>
        <v>3</v>
      </c>
      <c r="KAU80" s="96">
        <f t="shared" si="314"/>
        <v>3</v>
      </c>
      <c r="KAV80" s="96">
        <f t="shared" si="314"/>
        <v>3</v>
      </c>
      <c r="KAW80" s="96">
        <f t="shared" si="314"/>
        <v>3</v>
      </c>
      <c r="KAX80" s="96">
        <f t="shared" si="314"/>
        <v>3</v>
      </c>
      <c r="KAY80" s="96">
        <f t="shared" si="314"/>
        <v>3</v>
      </c>
      <c r="KAZ80" s="96">
        <f t="shared" si="314"/>
        <v>3</v>
      </c>
      <c r="KBA80" s="96">
        <f t="shared" si="314"/>
        <v>4</v>
      </c>
      <c r="KBB80" s="96">
        <f t="shared" si="314"/>
        <v>4</v>
      </c>
      <c r="KBC80" s="96">
        <f t="shared" si="314"/>
        <v>4</v>
      </c>
      <c r="KBD80" s="96">
        <f t="shared" si="314"/>
        <v>4</v>
      </c>
      <c r="KBE80" s="96">
        <f t="shared" si="314"/>
        <v>4</v>
      </c>
      <c r="KBF80" s="96">
        <f t="shared" si="314"/>
        <v>4</v>
      </c>
      <c r="KBG80" s="96">
        <f t="shared" si="314"/>
        <v>4</v>
      </c>
      <c r="KBH80" s="96">
        <f t="shared" si="314"/>
        <v>4</v>
      </c>
      <c r="KBI80" s="96">
        <f t="shared" si="314"/>
        <v>4</v>
      </c>
      <c r="KBJ80" s="96">
        <f t="shared" ref="KBJ80:KDU80" si="315">JYP80+1</f>
        <v>4</v>
      </c>
      <c r="KBK80" s="96">
        <f t="shared" si="315"/>
        <v>4</v>
      </c>
      <c r="KBL80" s="96">
        <f t="shared" si="315"/>
        <v>4</v>
      </c>
      <c r="KBM80" s="96">
        <f t="shared" si="315"/>
        <v>4</v>
      </c>
      <c r="KBN80" s="96">
        <f t="shared" si="315"/>
        <v>4</v>
      </c>
      <c r="KBO80" s="96">
        <f t="shared" si="315"/>
        <v>4</v>
      </c>
      <c r="KBP80" s="96">
        <f t="shared" si="315"/>
        <v>4</v>
      </c>
      <c r="KBQ80" s="96">
        <f t="shared" si="315"/>
        <v>4</v>
      </c>
      <c r="KBR80" s="96">
        <f t="shared" si="315"/>
        <v>4</v>
      </c>
      <c r="KBS80" s="96">
        <f t="shared" si="315"/>
        <v>4</v>
      </c>
      <c r="KBT80" s="96">
        <f t="shared" si="315"/>
        <v>4</v>
      </c>
      <c r="KBU80" s="96">
        <f t="shared" si="315"/>
        <v>4</v>
      </c>
      <c r="KBV80" s="96">
        <f t="shared" si="315"/>
        <v>4</v>
      </c>
      <c r="KBW80" s="96">
        <f t="shared" si="315"/>
        <v>4</v>
      </c>
      <c r="KBX80" s="96">
        <f t="shared" si="315"/>
        <v>4</v>
      </c>
      <c r="KBY80" s="96">
        <f t="shared" si="315"/>
        <v>4</v>
      </c>
      <c r="KBZ80" s="96">
        <f t="shared" si="315"/>
        <v>4</v>
      </c>
      <c r="KCA80" s="96">
        <f t="shared" si="315"/>
        <v>4</v>
      </c>
      <c r="KCB80" s="96">
        <f t="shared" si="315"/>
        <v>4</v>
      </c>
      <c r="KCC80" s="96">
        <f t="shared" si="315"/>
        <v>4</v>
      </c>
      <c r="KCD80" s="96">
        <f t="shared" si="315"/>
        <v>4</v>
      </c>
      <c r="KCE80" s="96">
        <f t="shared" si="315"/>
        <v>4</v>
      </c>
      <c r="KCF80" s="96">
        <f t="shared" si="315"/>
        <v>4</v>
      </c>
      <c r="KCG80" s="96">
        <f t="shared" si="315"/>
        <v>4</v>
      </c>
      <c r="KCH80" s="96">
        <f t="shared" si="315"/>
        <v>4</v>
      </c>
      <c r="KCI80" s="96">
        <f t="shared" si="315"/>
        <v>4</v>
      </c>
      <c r="KCJ80" s="96">
        <f t="shared" si="315"/>
        <v>4</v>
      </c>
      <c r="KCK80" s="96">
        <f t="shared" si="315"/>
        <v>4</v>
      </c>
      <c r="KCL80" s="96">
        <f t="shared" si="315"/>
        <v>4</v>
      </c>
      <c r="KCM80" s="96">
        <f t="shared" si="315"/>
        <v>4</v>
      </c>
      <c r="KCN80" s="96">
        <f t="shared" si="315"/>
        <v>4</v>
      </c>
      <c r="KCO80" s="96">
        <f t="shared" si="315"/>
        <v>4</v>
      </c>
      <c r="KCP80" s="96">
        <f t="shared" si="315"/>
        <v>4</v>
      </c>
      <c r="KCQ80" s="96">
        <f t="shared" si="315"/>
        <v>4</v>
      </c>
      <c r="KCR80" s="96">
        <f t="shared" si="315"/>
        <v>4</v>
      </c>
      <c r="KCS80" s="96">
        <f t="shared" si="315"/>
        <v>4</v>
      </c>
      <c r="KCT80" s="96">
        <f t="shared" si="315"/>
        <v>4</v>
      </c>
      <c r="KCU80" s="96">
        <f t="shared" si="315"/>
        <v>4</v>
      </c>
      <c r="KCV80" s="96">
        <f t="shared" si="315"/>
        <v>4</v>
      </c>
      <c r="KCW80" s="96">
        <f t="shared" si="315"/>
        <v>4</v>
      </c>
      <c r="KCX80" s="96">
        <f t="shared" si="315"/>
        <v>4</v>
      </c>
      <c r="KCY80" s="96">
        <f t="shared" si="315"/>
        <v>4</v>
      </c>
      <c r="KCZ80" s="96">
        <f t="shared" si="315"/>
        <v>4</v>
      </c>
      <c r="KDA80" s="96">
        <f t="shared" si="315"/>
        <v>4</v>
      </c>
      <c r="KDB80" s="96">
        <f t="shared" si="315"/>
        <v>4</v>
      </c>
      <c r="KDC80" s="96">
        <f t="shared" si="315"/>
        <v>4</v>
      </c>
      <c r="KDD80" s="96">
        <f t="shared" si="315"/>
        <v>4</v>
      </c>
      <c r="KDE80" s="96">
        <f t="shared" si="315"/>
        <v>4</v>
      </c>
      <c r="KDF80" s="96">
        <f t="shared" si="315"/>
        <v>4</v>
      </c>
      <c r="KDG80" s="96">
        <f t="shared" si="315"/>
        <v>4</v>
      </c>
      <c r="KDH80" s="96">
        <f t="shared" si="315"/>
        <v>4</v>
      </c>
      <c r="KDI80" s="96">
        <f t="shared" si="315"/>
        <v>4</v>
      </c>
      <c r="KDJ80" s="96">
        <f t="shared" si="315"/>
        <v>4</v>
      </c>
      <c r="KDK80" s="96">
        <f t="shared" si="315"/>
        <v>4</v>
      </c>
      <c r="KDL80" s="96">
        <f t="shared" si="315"/>
        <v>4</v>
      </c>
      <c r="KDM80" s="96">
        <f t="shared" si="315"/>
        <v>4</v>
      </c>
      <c r="KDN80" s="96">
        <f t="shared" si="315"/>
        <v>4</v>
      </c>
      <c r="KDO80" s="96">
        <f t="shared" si="315"/>
        <v>4</v>
      </c>
      <c r="KDP80" s="96">
        <f t="shared" si="315"/>
        <v>4</v>
      </c>
      <c r="KDQ80" s="96">
        <f t="shared" si="315"/>
        <v>4</v>
      </c>
      <c r="KDR80" s="96">
        <f t="shared" si="315"/>
        <v>4</v>
      </c>
      <c r="KDS80" s="96">
        <f t="shared" si="315"/>
        <v>4</v>
      </c>
      <c r="KDT80" s="96">
        <f t="shared" si="315"/>
        <v>4</v>
      </c>
      <c r="KDU80" s="96">
        <f t="shared" si="315"/>
        <v>5</v>
      </c>
      <c r="KDV80" s="96">
        <f t="shared" ref="KDV80:KGG80" si="316">KBB80+1</f>
        <v>5</v>
      </c>
      <c r="KDW80" s="96">
        <f t="shared" si="316"/>
        <v>5</v>
      </c>
      <c r="KDX80" s="96">
        <f t="shared" si="316"/>
        <v>5</v>
      </c>
      <c r="KDY80" s="96">
        <f t="shared" si="316"/>
        <v>5</v>
      </c>
      <c r="KDZ80" s="96">
        <f t="shared" si="316"/>
        <v>5</v>
      </c>
      <c r="KEA80" s="96">
        <f t="shared" si="316"/>
        <v>5</v>
      </c>
      <c r="KEB80" s="96">
        <f t="shared" si="316"/>
        <v>5</v>
      </c>
      <c r="KEC80" s="96">
        <f t="shared" si="316"/>
        <v>5</v>
      </c>
      <c r="KED80" s="96">
        <f t="shared" si="316"/>
        <v>5</v>
      </c>
      <c r="KEE80" s="96">
        <f t="shared" si="316"/>
        <v>5</v>
      </c>
      <c r="KEF80" s="96">
        <f t="shared" si="316"/>
        <v>5</v>
      </c>
      <c r="KEG80" s="96">
        <f t="shared" si="316"/>
        <v>5</v>
      </c>
      <c r="KEH80" s="96">
        <f t="shared" si="316"/>
        <v>5</v>
      </c>
      <c r="KEI80" s="96">
        <f t="shared" si="316"/>
        <v>5</v>
      </c>
      <c r="KEJ80" s="96">
        <f t="shared" si="316"/>
        <v>5</v>
      </c>
      <c r="KEK80" s="96">
        <f t="shared" si="316"/>
        <v>5</v>
      </c>
      <c r="KEL80" s="96">
        <f t="shared" si="316"/>
        <v>5</v>
      </c>
      <c r="KEM80" s="96">
        <f t="shared" si="316"/>
        <v>5</v>
      </c>
      <c r="KEN80" s="96">
        <f t="shared" si="316"/>
        <v>5</v>
      </c>
      <c r="KEO80" s="96">
        <f t="shared" si="316"/>
        <v>5</v>
      </c>
      <c r="KEP80" s="96">
        <f t="shared" si="316"/>
        <v>5</v>
      </c>
      <c r="KEQ80" s="96">
        <f t="shared" si="316"/>
        <v>5</v>
      </c>
      <c r="KER80" s="96">
        <f t="shared" si="316"/>
        <v>5</v>
      </c>
      <c r="KES80" s="96">
        <f t="shared" si="316"/>
        <v>5</v>
      </c>
      <c r="KET80" s="96">
        <f t="shared" si="316"/>
        <v>5</v>
      </c>
      <c r="KEU80" s="96">
        <f t="shared" si="316"/>
        <v>5</v>
      </c>
      <c r="KEV80" s="96">
        <f t="shared" si="316"/>
        <v>5</v>
      </c>
      <c r="KEW80" s="96">
        <f t="shared" si="316"/>
        <v>5</v>
      </c>
      <c r="KEX80" s="96">
        <f t="shared" si="316"/>
        <v>5</v>
      </c>
      <c r="KEY80" s="96">
        <f t="shared" si="316"/>
        <v>5</v>
      </c>
      <c r="KEZ80" s="96">
        <f t="shared" si="316"/>
        <v>5</v>
      </c>
      <c r="KFA80" s="96">
        <f t="shared" si="316"/>
        <v>5</v>
      </c>
      <c r="KFB80" s="96">
        <f t="shared" si="316"/>
        <v>5</v>
      </c>
      <c r="KFC80" s="96">
        <f t="shared" si="316"/>
        <v>5</v>
      </c>
      <c r="KFD80" s="96">
        <f t="shared" si="316"/>
        <v>5</v>
      </c>
      <c r="KFE80" s="96">
        <f t="shared" si="316"/>
        <v>5</v>
      </c>
      <c r="KFF80" s="96">
        <f t="shared" si="316"/>
        <v>5</v>
      </c>
      <c r="KFG80" s="96">
        <f t="shared" si="316"/>
        <v>5</v>
      </c>
      <c r="KFH80" s="96">
        <f t="shared" si="316"/>
        <v>5</v>
      </c>
      <c r="KFI80" s="96">
        <f t="shared" si="316"/>
        <v>5</v>
      </c>
      <c r="KFJ80" s="96">
        <f t="shared" si="316"/>
        <v>5</v>
      </c>
      <c r="KFK80" s="96">
        <f t="shared" si="316"/>
        <v>5</v>
      </c>
      <c r="KFL80" s="96">
        <f t="shared" si="316"/>
        <v>5</v>
      </c>
      <c r="KFM80" s="96">
        <f t="shared" si="316"/>
        <v>5</v>
      </c>
      <c r="KFN80" s="96">
        <f t="shared" si="316"/>
        <v>5</v>
      </c>
      <c r="KFO80" s="96">
        <f t="shared" si="316"/>
        <v>5</v>
      </c>
      <c r="KFP80" s="96">
        <f t="shared" si="316"/>
        <v>5</v>
      </c>
      <c r="KFQ80" s="96">
        <f t="shared" si="316"/>
        <v>5</v>
      </c>
      <c r="KFR80" s="96">
        <f t="shared" si="316"/>
        <v>5</v>
      </c>
      <c r="KFS80" s="96">
        <f t="shared" si="316"/>
        <v>5</v>
      </c>
      <c r="KFT80" s="96">
        <f t="shared" si="316"/>
        <v>5</v>
      </c>
      <c r="KFU80" s="96">
        <f t="shared" si="316"/>
        <v>5</v>
      </c>
      <c r="KFV80" s="96">
        <f t="shared" si="316"/>
        <v>5</v>
      </c>
      <c r="KFW80" s="96">
        <f t="shared" si="316"/>
        <v>5</v>
      </c>
      <c r="KFX80" s="96">
        <f t="shared" si="316"/>
        <v>5</v>
      </c>
      <c r="KFY80" s="96">
        <f t="shared" si="316"/>
        <v>5</v>
      </c>
      <c r="KFZ80" s="96">
        <f t="shared" si="316"/>
        <v>5</v>
      </c>
      <c r="KGA80" s="96">
        <f t="shared" si="316"/>
        <v>5</v>
      </c>
      <c r="KGB80" s="96">
        <f t="shared" si="316"/>
        <v>5</v>
      </c>
      <c r="KGC80" s="96">
        <f t="shared" si="316"/>
        <v>5</v>
      </c>
      <c r="KGD80" s="96">
        <f t="shared" si="316"/>
        <v>5</v>
      </c>
      <c r="KGE80" s="96">
        <f t="shared" si="316"/>
        <v>5</v>
      </c>
      <c r="KGF80" s="96">
        <f t="shared" si="316"/>
        <v>5</v>
      </c>
      <c r="KGG80" s="96">
        <f t="shared" si="316"/>
        <v>5</v>
      </c>
      <c r="KGH80" s="96">
        <f t="shared" ref="KGH80:KIS80" si="317">KDN80+1</f>
        <v>5</v>
      </c>
      <c r="KGI80" s="96">
        <f t="shared" si="317"/>
        <v>5</v>
      </c>
      <c r="KGJ80" s="96">
        <f t="shared" si="317"/>
        <v>5</v>
      </c>
      <c r="KGK80" s="96">
        <f t="shared" si="317"/>
        <v>5</v>
      </c>
      <c r="KGL80" s="96">
        <f t="shared" si="317"/>
        <v>5</v>
      </c>
      <c r="KGM80" s="96">
        <f t="shared" si="317"/>
        <v>5</v>
      </c>
      <c r="KGN80" s="96">
        <f t="shared" si="317"/>
        <v>5</v>
      </c>
      <c r="KGO80" s="96">
        <f t="shared" si="317"/>
        <v>6</v>
      </c>
      <c r="KGP80" s="96">
        <f t="shared" si="317"/>
        <v>6</v>
      </c>
      <c r="KGQ80" s="96">
        <f t="shared" si="317"/>
        <v>6</v>
      </c>
      <c r="KGR80" s="96">
        <f t="shared" si="317"/>
        <v>6</v>
      </c>
      <c r="KGS80" s="96">
        <f t="shared" si="317"/>
        <v>6</v>
      </c>
      <c r="KGT80" s="96">
        <f t="shared" si="317"/>
        <v>6</v>
      </c>
      <c r="KGU80" s="96">
        <f t="shared" si="317"/>
        <v>6</v>
      </c>
      <c r="KGV80" s="96">
        <f t="shared" si="317"/>
        <v>6</v>
      </c>
      <c r="KGW80" s="96">
        <f t="shared" si="317"/>
        <v>6</v>
      </c>
      <c r="KGX80" s="96">
        <f t="shared" si="317"/>
        <v>6</v>
      </c>
      <c r="KGY80" s="96">
        <f t="shared" si="317"/>
        <v>6</v>
      </c>
      <c r="KGZ80" s="96">
        <f t="shared" si="317"/>
        <v>6</v>
      </c>
      <c r="KHA80" s="96">
        <f t="shared" si="317"/>
        <v>6</v>
      </c>
      <c r="KHB80" s="96">
        <f t="shared" si="317"/>
        <v>6</v>
      </c>
      <c r="KHC80" s="96">
        <f t="shared" si="317"/>
        <v>6</v>
      </c>
      <c r="KHD80" s="96">
        <f t="shared" si="317"/>
        <v>6</v>
      </c>
      <c r="KHE80" s="96">
        <f t="shared" si="317"/>
        <v>6</v>
      </c>
      <c r="KHF80" s="96">
        <f t="shared" si="317"/>
        <v>6</v>
      </c>
      <c r="KHG80" s="96">
        <f t="shared" si="317"/>
        <v>6</v>
      </c>
      <c r="KHH80" s="96">
        <f t="shared" si="317"/>
        <v>6</v>
      </c>
      <c r="KHI80" s="96">
        <f t="shared" si="317"/>
        <v>6</v>
      </c>
      <c r="KHJ80" s="96">
        <f t="shared" si="317"/>
        <v>6</v>
      </c>
      <c r="KHK80" s="96">
        <f t="shared" si="317"/>
        <v>6</v>
      </c>
      <c r="KHL80" s="96">
        <f t="shared" si="317"/>
        <v>6</v>
      </c>
      <c r="KHM80" s="96">
        <f t="shared" si="317"/>
        <v>6</v>
      </c>
      <c r="KHN80" s="96">
        <f t="shared" si="317"/>
        <v>6</v>
      </c>
      <c r="KHO80" s="96">
        <f t="shared" si="317"/>
        <v>6</v>
      </c>
      <c r="KHP80" s="96">
        <f t="shared" si="317"/>
        <v>6</v>
      </c>
      <c r="KHQ80" s="96">
        <f t="shared" si="317"/>
        <v>6</v>
      </c>
      <c r="KHR80" s="96">
        <f t="shared" si="317"/>
        <v>6</v>
      </c>
      <c r="KHS80" s="96">
        <f t="shared" si="317"/>
        <v>6</v>
      </c>
      <c r="KHT80" s="96">
        <f t="shared" si="317"/>
        <v>6</v>
      </c>
      <c r="KHU80" s="96">
        <f t="shared" si="317"/>
        <v>6</v>
      </c>
      <c r="KHV80" s="96">
        <f t="shared" si="317"/>
        <v>6</v>
      </c>
      <c r="KHW80" s="96">
        <f t="shared" si="317"/>
        <v>6</v>
      </c>
      <c r="KHX80" s="96">
        <f t="shared" si="317"/>
        <v>6</v>
      </c>
      <c r="KHY80" s="96">
        <f t="shared" si="317"/>
        <v>6</v>
      </c>
      <c r="KHZ80" s="96">
        <f t="shared" si="317"/>
        <v>6</v>
      </c>
      <c r="KIA80" s="96">
        <f t="shared" si="317"/>
        <v>6</v>
      </c>
      <c r="KIB80" s="96">
        <f t="shared" si="317"/>
        <v>6</v>
      </c>
      <c r="KIC80" s="96">
        <f t="shared" si="317"/>
        <v>6</v>
      </c>
      <c r="KID80" s="96">
        <f t="shared" si="317"/>
        <v>6</v>
      </c>
      <c r="KIE80" s="96">
        <f t="shared" si="317"/>
        <v>6</v>
      </c>
      <c r="KIF80" s="96">
        <f t="shared" si="317"/>
        <v>6</v>
      </c>
      <c r="KIG80" s="96">
        <f t="shared" si="317"/>
        <v>6</v>
      </c>
      <c r="KIH80" s="96">
        <f t="shared" si="317"/>
        <v>6</v>
      </c>
      <c r="KII80" s="96">
        <f t="shared" si="317"/>
        <v>6</v>
      </c>
      <c r="KIJ80" s="96">
        <f t="shared" si="317"/>
        <v>6</v>
      </c>
      <c r="KIK80" s="96">
        <f t="shared" si="317"/>
        <v>6</v>
      </c>
      <c r="KIL80" s="96">
        <f t="shared" si="317"/>
        <v>6</v>
      </c>
      <c r="KIM80" s="96">
        <f t="shared" si="317"/>
        <v>6</v>
      </c>
      <c r="KIN80" s="96">
        <f t="shared" si="317"/>
        <v>6</v>
      </c>
      <c r="KIO80" s="96">
        <f t="shared" si="317"/>
        <v>6</v>
      </c>
      <c r="KIP80" s="96">
        <f t="shared" si="317"/>
        <v>6</v>
      </c>
      <c r="KIQ80" s="96">
        <f t="shared" si="317"/>
        <v>6</v>
      </c>
      <c r="KIR80" s="96">
        <f t="shared" si="317"/>
        <v>6</v>
      </c>
      <c r="KIS80" s="96">
        <f t="shared" si="317"/>
        <v>6</v>
      </c>
      <c r="KIT80" s="96">
        <f t="shared" ref="KIT80:KLE80" si="318">KFZ80+1</f>
        <v>6</v>
      </c>
      <c r="KIU80" s="96">
        <f t="shared" si="318"/>
        <v>6</v>
      </c>
      <c r="KIV80" s="96">
        <f t="shared" si="318"/>
        <v>6</v>
      </c>
      <c r="KIW80" s="96">
        <f t="shared" si="318"/>
        <v>6</v>
      </c>
      <c r="KIX80" s="96">
        <f t="shared" si="318"/>
        <v>6</v>
      </c>
      <c r="KIY80" s="96">
        <f t="shared" si="318"/>
        <v>6</v>
      </c>
      <c r="KIZ80" s="96">
        <f t="shared" si="318"/>
        <v>6</v>
      </c>
      <c r="KJA80" s="96">
        <f t="shared" si="318"/>
        <v>6</v>
      </c>
      <c r="KJB80" s="96">
        <f t="shared" si="318"/>
        <v>6</v>
      </c>
      <c r="KJC80" s="96">
        <f t="shared" si="318"/>
        <v>6</v>
      </c>
      <c r="KJD80" s="96">
        <f t="shared" si="318"/>
        <v>6</v>
      </c>
      <c r="KJE80" s="96">
        <f t="shared" si="318"/>
        <v>6</v>
      </c>
      <c r="KJF80" s="96">
        <f t="shared" si="318"/>
        <v>6</v>
      </c>
      <c r="KJG80" s="96">
        <f t="shared" si="318"/>
        <v>6</v>
      </c>
      <c r="KJH80" s="96">
        <f t="shared" si="318"/>
        <v>6</v>
      </c>
      <c r="KJI80" s="96">
        <f t="shared" si="318"/>
        <v>7</v>
      </c>
      <c r="KJJ80" s="96">
        <f t="shared" si="318"/>
        <v>7</v>
      </c>
      <c r="KJK80" s="96">
        <f t="shared" si="318"/>
        <v>7</v>
      </c>
      <c r="KJL80" s="96">
        <f t="shared" si="318"/>
        <v>7</v>
      </c>
      <c r="KJM80" s="96">
        <f t="shared" si="318"/>
        <v>7</v>
      </c>
      <c r="KJN80" s="96">
        <f t="shared" si="318"/>
        <v>7</v>
      </c>
      <c r="KJO80" s="96">
        <f t="shared" si="318"/>
        <v>7</v>
      </c>
      <c r="KJP80" s="96">
        <f t="shared" si="318"/>
        <v>7</v>
      </c>
      <c r="KJQ80" s="96">
        <f t="shared" si="318"/>
        <v>7</v>
      </c>
      <c r="KJR80" s="96">
        <f t="shared" si="318"/>
        <v>7</v>
      </c>
      <c r="KJS80" s="96">
        <f t="shared" si="318"/>
        <v>7</v>
      </c>
      <c r="KJT80" s="96">
        <f t="shared" si="318"/>
        <v>7</v>
      </c>
      <c r="KJU80" s="96">
        <f t="shared" si="318"/>
        <v>7</v>
      </c>
      <c r="KJV80" s="96">
        <f t="shared" si="318"/>
        <v>7</v>
      </c>
      <c r="KJW80" s="96">
        <f t="shared" si="318"/>
        <v>7</v>
      </c>
      <c r="KJX80" s="96">
        <f t="shared" si="318"/>
        <v>7</v>
      </c>
      <c r="KJY80" s="96">
        <f t="shared" si="318"/>
        <v>7</v>
      </c>
      <c r="KJZ80" s="96">
        <f t="shared" si="318"/>
        <v>7</v>
      </c>
      <c r="KKA80" s="96">
        <f t="shared" si="318"/>
        <v>7</v>
      </c>
      <c r="KKB80" s="96">
        <f t="shared" si="318"/>
        <v>7</v>
      </c>
      <c r="KKC80" s="96">
        <f t="shared" si="318"/>
        <v>7</v>
      </c>
      <c r="KKD80" s="96">
        <f t="shared" si="318"/>
        <v>7</v>
      </c>
      <c r="KKE80" s="96">
        <f t="shared" si="318"/>
        <v>7</v>
      </c>
      <c r="KKF80" s="96">
        <f t="shared" si="318"/>
        <v>7</v>
      </c>
      <c r="KKG80" s="96">
        <f t="shared" si="318"/>
        <v>7</v>
      </c>
      <c r="KKH80" s="96">
        <f t="shared" si="318"/>
        <v>7</v>
      </c>
      <c r="KKI80" s="96">
        <f t="shared" si="318"/>
        <v>7</v>
      </c>
      <c r="KKJ80" s="96">
        <f t="shared" si="318"/>
        <v>7</v>
      </c>
      <c r="KKK80" s="96">
        <f t="shared" si="318"/>
        <v>7</v>
      </c>
      <c r="KKL80" s="96">
        <f t="shared" si="318"/>
        <v>7</v>
      </c>
      <c r="KKM80" s="96">
        <f t="shared" si="318"/>
        <v>7</v>
      </c>
      <c r="KKN80" s="96">
        <f t="shared" si="318"/>
        <v>7</v>
      </c>
      <c r="KKO80" s="96">
        <f t="shared" si="318"/>
        <v>7</v>
      </c>
      <c r="KKP80" s="96">
        <f t="shared" si="318"/>
        <v>7</v>
      </c>
      <c r="KKQ80" s="96">
        <f t="shared" si="318"/>
        <v>7</v>
      </c>
      <c r="KKR80" s="96">
        <f t="shared" si="318"/>
        <v>7</v>
      </c>
      <c r="KKS80" s="96">
        <f t="shared" si="318"/>
        <v>7</v>
      </c>
      <c r="KKT80" s="96">
        <f t="shared" si="318"/>
        <v>7</v>
      </c>
      <c r="KKU80" s="96">
        <f t="shared" si="318"/>
        <v>7</v>
      </c>
      <c r="KKV80" s="96">
        <f t="shared" si="318"/>
        <v>7</v>
      </c>
      <c r="KKW80" s="96">
        <f t="shared" si="318"/>
        <v>7</v>
      </c>
      <c r="KKX80" s="96">
        <f t="shared" si="318"/>
        <v>7</v>
      </c>
      <c r="KKY80" s="96">
        <f t="shared" si="318"/>
        <v>7</v>
      </c>
      <c r="KKZ80" s="96">
        <f t="shared" si="318"/>
        <v>7</v>
      </c>
      <c r="KLA80" s="96">
        <f t="shared" si="318"/>
        <v>7</v>
      </c>
      <c r="KLB80" s="96">
        <f t="shared" si="318"/>
        <v>7</v>
      </c>
      <c r="KLC80" s="96">
        <f t="shared" si="318"/>
        <v>7</v>
      </c>
      <c r="KLD80" s="96">
        <f t="shared" si="318"/>
        <v>7</v>
      </c>
      <c r="KLE80" s="96">
        <f t="shared" si="318"/>
        <v>7</v>
      </c>
      <c r="KLF80" s="96">
        <f t="shared" ref="KLF80:KNQ80" si="319">KIL80+1</f>
        <v>7</v>
      </c>
      <c r="KLG80" s="96">
        <f t="shared" si="319"/>
        <v>7</v>
      </c>
      <c r="KLH80" s="96">
        <f t="shared" si="319"/>
        <v>7</v>
      </c>
      <c r="KLI80" s="96">
        <f t="shared" si="319"/>
        <v>7</v>
      </c>
      <c r="KLJ80" s="96">
        <f t="shared" si="319"/>
        <v>7</v>
      </c>
      <c r="KLK80" s="96">
        <f t="shared" si="319"/>
        <v>7</v>
      </c>
      <c r="KLL80" s="96">
        <f t="shared" si="319"/>
        <v>7</v>
      </c>
      <c r="KLM80" s="96">
        <f t="shared" si="319"/>
        <v>7</v>
      </c>
      <c r="KLN80" s="96">
        <f t="shared" si="319"/>
        <v>7</v>
      </c>
      <c r="KLO80" s="96">
        <f t="shared" si="319"/>
        <v>7</v>
      </c>
      <c r="KLP80" s="96">
        <f t="shared" si="319"/>
        <v>7</v>
      </c>
      <c r="KLQ80" s="96">
        <f t="shared" si="319"/>
        <v>7</v>
      </c>
      <c r="KLR80" s="96">
        <f t="shared" si="319"/>
        <v>7</v>
      </c>
      <c r="KLS80" s="96">
        <f t="shared" si="319"/>
        <v>7</v>
      </c>
      <c r="KLT80" s="96">
        <f t="shared" si="319"/>
        <v>7</v>
      </c>
      <c r="KLU80" s="96">
        <f t="shared" si="319"/>
        <v>7</v>
      </c>
      <c r="KLV80" s="96">
        <f t="shared" si="319"/>
        <v>7</v>
      </c>
      <c r="KLW80" s="96">
        <f t="shared" si="319"/>
        <v>7</v>
      </c>
      <c r="KLX80" s="96">
        <f t="shared" si="319"/>
        <v>7</v>
      </c>
      <c r="KLY80" s="96">
        <f t="shared" si="319"/>
        <v>7</v>
      </c>
      <c r="KLZ80" s="96">
        <f t="shared" si="319"/>
        <v>7</v>
      </c>
      <c r="KMA80" s="96">
        <f t="shared" si="319"/>
        <v>7</v>
      </c>
      <c r="KMB80" s="96">
        <f t="shared" si="319"/>
        <v>7</v>
      </c>
      <c r="KMC80" s="96">
        <f t="shared" si="319"/>
        <v>8</v>
      </c>
      <c r="KMD80" s="96">
        <f t="shared" si="319"/>
        <v>8</v>
      </c>
      <c r="KME80" s="96">
        <f t="shared" si="319"/>
        <v>8</v>
      </c>
      <c r="KMF80" s="96">
        <f t="shared" si="319"/>
        <v>8</v>
      </c>
      <c r="KMG80" s="96">
        <f t="shared" si="319"/>
        <v>8</v>
      </c>
      <c r="KMH80" s="96">
        <f t="shared" si="319"/>
        <v>8</v>
      </c>
      <c r="KMI80" s="96">
        <f t="shared" si="319"/>
        <v>8</v>
      </c>
      <c r="KMJ80" s="96">
        <f t="shared" si="319"/>
        <v>8</v>
      </c>
      <c r="KMK80" s="96">
        <f t="shared" si="319"/>
        <v>8</v>
      </c>
      <c r="KML80" s="96">
        <f t="shared" si="319"/>
        <v>8</v>
      </c>
      <c r="KMM80" s="96">
        <f t="shared" si="319"/>
        <v>8</v>
      </c>
      <c r="KMN80" s="96">
        <f t="shared" si="319"/>
        <v>8</v>
      </c>
      <c r="KMO80" s="96">
        <f t="shared" si="319"/>
        <v>8</v>
      </c>
      <c r="KMP80" s="96">
        <f t="shared" si="319"/>
        <v>8</v>
      </c>
      <c r="KMQ80" s="96">
        <f t="shared" si="319"/>
        <v>8</v>
      </c>
      <c r="KMR80" s="96">
        <f t="shared" si="319"/>
        <v>8</v>
      </c>
      <c r="KMS80" s="96">
        <f t="shared" si="319"/>
        <v>8</v>
      </c>
      <c r="KMT80" s="96">
        <f t="shared" si="319"/>
        <v>8</v>
      </c>
      <c r="KMU80" s="96">
        <f t="shared" si="319"/>
        <v>8</v>
      </c>
      <c r="KMV80" s="96">
        <f t="shared" si="319"/>
        <v>8</v>
      </c>
      <c r="KMW80" s="96">
        <f t="shared" si="319"/>
        <v>8</v>
      </c>
      <c r="KMX80" s="96">
        <f t="shared" si="319"/>
        <v>8</v>
      </c>
      <c r="KMY80" s="96">
        <f t="shared" si="319"/>
        <v>8</v>
      </c>
      <c r="KMZ80" s="96">
        <f t="shared" si="319"/>
        <v>8</v>
      </c>
      <c r="KNA80" s="96">
        <f t="shared" si="319"/>
        <v>8</v>
      </c>
      <c r="KNB80" s="96">
        <f t="shared" si="319"/>
        <v>8</v>
      </c>
      <c r="KNC80" s="96">
        <f t="shared" si="319"/>
        <v>8</v>
      </c>
      <c r="KND80" s="96">
        <f t="shared" si="319"/>
        <v>8</v>
      </c>
      <c r="KNE80" s="96">
        <f t="shared" si="319"/>
        <v>8</v>
      </c>
      <c r="KNF80" s="96">
        <f t="shared" si="319"/>
        <v>8</v>
      </c>
      <c r="KNG80" s="96">
        <f t="shared" si="319"/>
        <v>8</v>
      </c>
      <c r="KNH80" s="96">
        <f t="shared" si="319"/>
        <v>8</v>
      </c>
      <c r="KNI80" s="96">
        <f t="shared" si="319"/>
        <v>8</v>
      </c>
      <c r="KNJ80" s="96">
        <f t="shared" si="319"/>
        <v>8</v>
      </c>
      <c r="KNK80" s="96">
        <f t="shared" si="319"/>
        <v>8</v>
      </c>
      <c r="KNL80" s="96">
        <f t="shared" si="319"/>
        <v>8</v>
      </c>
      <c r="KNM80" s="96">
        <f t="shared" si="319"/>
        <v>8</v>
      </c>
      <c r="KNN80" s="96">
        <f t="shared" si="319"/>
        <v>8</v>
      </c>
      <c r="KNO80" s="96">
        <f t="shared" si="319"/>
        <v>8</v>
      </c>
      <c r="KNP80" s="96">
        <f t="shared" si="319"/>
        <v>8</v>
      </c>
      <c r="KNQ80" s="96">
        <f t="shared" si="319"/>
        <v>8</v>
      </c>
      <c r="KNR80" s="96">
        <f t="shared" ref="KNR80:KQC80" si="320">KKX80+1</f>
        <v>8</v>
      </c>
      <c r="KNS80" s="96">
        <f t="shared" si="320"/>
        <v>8</v>
      </c>
      <c r="KNT80" s="96">
        <f t="shared" si="320"/>
        <v>8</v>
      </c>
      <c r="KNU80" s="96">
        <f t="shared" si="320"/>
        <v>8</v>
      </c>
      <c r="KNV80" s="96">
        <f t="shared" si="320"/>
        <v>8</v>
      </c>
      <c r="KNW80" s="96">
        <f t="shared" si="320"/>
        <v>8</v>
      </c>
      <c r="KNX80" s="96">
        <f t="shared" si="320"/>
        <v>8</v>
      </c>
      <c r="KNY80" s="96">
        <f t="shared" si="320"/>
        <v>8</v>
      </c>
      <c r="KNZ80" s="96">
        <f t="shared" si="320"/>
        <v>8</v>
      </c>
      <c r="KOA80" s="96">
        <f t="shared" si="320"/>
        <v>8</v>
      </c>
      <c r="KOB80" s="96">
        <f t="shared" si="320"/>
        <v>8</v>
      </c>
      <c r="KOC80" s="96">
        <f t="shared" si="320"/>
        <v>8</v>
      </c>
      <c r="KOD80" s="96">
        <f t="shared" si="320"/>
        <v>8</v>
      </c>
      <c r="KOE80" s="96">
        <f t="shared" si="320"/>
        <v>8</v>
      </c>
      <c r="KOF80" s="96">
        <f t="shared" si="320"/>
        <v>8</v>
      </c>
      <c r="KOG80" s="96">
        <f t="shared" si="320"/>
        <v>8</v>
      </c>
      <c r="KOH80" s="96">
        <f t="shared" si="320"/>
        <v>8</v>
      </c>
      <c r="KOI80" s="96">
        <f t="shared" si="320"/>
        <v>8</v>
      </c>
      <c r="KOJ80" s="96">
        <f t="shared" si="320"/>
        <v>8</v>
      </c>
      <c r="KOK80" s="96">
        <f t="shared" si="320"/>
        <v>8</v>
      </c>
      <c r="KOL80" s="96">
        <f t="shared" si="320"/>
        <v>8</v>
      </c>
      <c r="KOM80" s="96">
        <f t="shared" si="320"/>
        <v>8</v>
      </c>
      <c r="KON80" s="96">
        <f t="shared" si="320"/>
        <v>8</v>
      </c>
      <c r="KOO80" s="96">
        <f t="shared" si="320"/>
        <v>8</v>
      </c>
      <c r="KOP80" s="96">
        <f t="shared" si="320"/>
        <v>8</v>
      </c>
      <c r="KOQ80" s="96">
        <f t="shared" si="320"/>
        <v>8</v>
      </c>
      <c r="KOR80" s="96">
        <f t="shared" si="320"/>
        <v>8</v>
      </c>
      <c r="KOS80" s="96">
        <f t="shared" si="320"/>
        <v>8</v>
      </c>
      <c r="KOT80" s="96">
        <f t="shared" si="320"/>
        <v>8</v>
      </c>
      <c r="KOU80" s="96">
        <f t="shared" si="320"/>
        <v>8</v>
      </c>
      <c r="KOV80" s="96">
        <f t="shared" si="320"/>
        <v>8</v>
      </c>
      <c r="KOW80" s="96">
        <f t="shared" si="320"/>
        <v>9</v>
      </c>
      <c r="KOX80" s="96">
        <f t="shared" si="320"/>
        <v>9</v>
      </c>
      <c r="KOY80" s="96">
        <f t="shared" si="320"/>
        <v>9</v>
      </c>
      <c r="KOZ80" s="96">
        <f t="shared" si="320"/>
        <v>9</v>
      </c>
      <c r="KPA80" s="96">
        <f t="shared" si="320"/>
        <v>9</v>
      </c>
      <c r="KPB80" s="96">
        <f t="shared" si="320"/>
        <v>9</v>
      </c>
      <c r="KPC80" s="96">
        <f t="shared" si="320"/>
        <v>9</v>
      </c>
      <c r="KPD80" s="96">
        <f t="shared" si="320"/>
        <v>9</v>
      </c>
      <c r="KPE80" s="96">
        <f t="shared" si="320"/>
        <v>9</v>
      </c>
      <c r="KPF80" s="96">
        <f t="shared" si="320"/>
        <v>9</v>
      </c>
      <c r="KPG80" s="96">
        <f t="shared" si="320"/>
        <v>9</v>
      </c>
      <c r="KPH80" s="96">
        <f t="shared" si="320"/>
        <v>9</v>
      </c>
      <c r="KPI80" s="96">
        <f t="shared" si="320"/>
        <v>9</v>
      </c>
      <c r="KPJ80" s="96">
        <f t="shared" si="320"/>
        <v>9</v>
      </c>
      <c r="KPK80" s="96">
        <f t="shared" si="320"/>
        <v>9</v>
      </c>
      <c r="KPL80" s="96">
        <f t="shared" si="320"/>
        <v>9</v>
      </c>
      <c r="KPM80" s="96">
        <f t="shared" si="320"/>
        <v>9</v>
      </c>
      <c r="KPN80" s="96">
        <f t="shared" si="320"/>
        <v>9</v>
      </c>
      <c r="KPO80" s="96">
        <f t="shared" si="320"/>
        <v>9</v>
      </c>
      <c r="KPP80" s="96">
        <f t="shared" si="320"/>
        <v>9</v>
      </c>
      <c r="KPQ80" s="96">
        <f t="shared" si="320"/>
        <v>9</v>
      </c>
      <c r="KPR80" s="96">
        <f t="shared" si="320"/>
        <v>9</v>
      </c>
      <c r="KPS80" s="96">
        <f t="shared" si="320"/>
        <v>9</v>
      </c>
      <c r="KPT80" s="96">
        <f t="shared" si="320"/>
        <v>9</v>
      </c>
      <c r="KPU80" s="96">
        <f t="shared" si="320"/>
        <v>9</v>
      </c>
      <c r="KPV80" s="96">
        <f t="shared" si="320"/>
        <v>9</v>
      </c>
      <c r="KPW80" s="96">
        <f t="shared" si="320"/>
        <v>9</v>
      </c>
      <c r="KPX80" s="96">
        <f t="shared" si="320"/>
        <v>9</v>
      </c>
      <c r="KPY80" s="96">
        <f t="shared" si="320"/>
        <v>9</v>
      </c>
      <c r="KPZ80" s="96">
        <f t="shared" si="320"/>
        <v>9</v>
      </c>
      <c r="KQA80" s="96">
        <f t="shared" si="320"/>
        <v>9</v>
      </c>
      <c r="KQB80" s="96">
        <f t="shared" si="320"/>
        <v>9</v>
      </c>
      <c r="KQC80" s="96">
        <f t="shared" si="320"/>
        <v>9</v>
      </c>
      <c r="KQD80" s="96">
        <f t="shared" ref="KQD80:KSO80" si="321">KNJ80+1</f>
        <v>9</v>
      </c>
      <c r="KQE80" s="96">
        <f t="shared" si="321"/>
        <v>9</v>
      </c>
      <c r="KQF80" s="96">
        <f t="shared" si="321"/>
        <v>9</v>
      </c>
      <c r="KQG80" s="96">
        <f t="shared" si="321"/>
        <v>9</v>
      </c>
      <c r="KQH80" s="96">
        <f t="shared" si="321"/>
        <v>9</v>
      </c>
      <c r="KQI80" s="96">
        <f t="shared" si="321"/>
        <v>9</v>
      </c>
      <c r="KQJ80" s="96">
        <f t="shared" si="321"/>
        <v>9</v>
      </c>
      <c r="KQK80" s="96">
        <f t="shared" si="321"/>
        <v>9</v>
      </c>
      <c r="KQL80" s="96">
        <f t="shared" si="321"/>
        <v>9</v>
      </c>
      <c r="KQM80" s="96">
        <f t="shared" si="321"/>
        <v>9</v>
      </c>
      <c r="KQN80" s="96">
        <f t="shared" si="321"/>
        <v>9</v>
      </c>
      <c r="KQO80" s="96">
        <f t="shared" si="321"/>
        <v>9</v>
      </c>
      <c r="KQP80" s="96">
        <f t="shared" si="321"/>
        <v>9</v>
      </c>
      <c r="KQQ80" s="96">
        <f t="shared" si="321"/>
        <v>9</v>
      </c>
      <c r="KQR80" s="96">
        <f t="shared" si="321"/>
        <v>9</v>
      </c>
      <c r="KQS80" s="96">
        <f t="shared" si="321"/>
        <v>9</v>
      </c>
      <c r="KQT80" s="96">
        <f t="shared" si="321"/>
        <v>9</v>
      </c>
      <c r="KQU80" s="96">
        <f t="shared" si="321"/>
        <v>9</v>
      </c>
      <c r="KQV80" s="96">
        <f t="shared" si="321"/>
        <v>9</v>
      </c>
      <c r="KQW80" s="96">
        <f t="shared" si="321"/>
        <v>9</v>
      </c>
      <c r="KQX80" s="96">
        <f t="shared" si="321"/>
        <v>9</v>
      </c>
      <c r="KQY80" s="96">
        <f t="shared" si="321"/>
        <v>9</v>
      </c>
      <c r="KQZ80" s="96">
        <f t="shared" si="321"/>
        <v>9</v>
      </c>
      <c r="KRA80" s="96">
        <f t="shared" si="321"/>
        <v>9</v>
      </c>
      <c r="KRB80" s="96">
        <f t="shared" si="321"/>
        <v>9</v>
      </c>
      <c r="KRC80" s="96">
        <f t="shared" si="321"/>
        <v>9</v>
      </c>
      <c r="KRD80" s="96">
        <f t="shared" si="321"/>
        <v>9</v>
      </c>
      <c r="KRE80" s="96">
        <f t="shared" si="321"/>
        <v>9</v>
      </c>
      <c r="KRF80" s="96">
        <f t="shared" si="321"/>
        <v>9</v>
      </c>
      <c r="KRG80" s="96">
        <f t="shared" si="321"/>
        <v>9</v>
      </c>
      <c r="KRH80" s="96">
        <f t="shared" si="321"/>
        <v>9</v>
      </c>
      <c r="KRI80" s="96">
        <f t="shared" si="321"/>
        <v>9</v>
      </c>
      <c r="KRJ80" s="96">
        <f t="shared" si="321"/>
        <v>9</v>
      </c>
      <c r="KRK80" s="96">
        <f t="shared" si="321"/>
        <v>9</v>
      </c>
      <c r="KRL80" s="96">
        <f t="shared" si="321"/>
        <v>9</v>
      </c>
      <c r="KRM80" s="96">
        <f t="shared" si="321"/>
        <v>9</v>
      </c>
      <c r="KRN80" s="96">
        <f t="shared" si="321"/>
        <v>9</v>
      </c>
      <c r="KRO80" s="96">
        <f t="shared" si="321"/>
        <v>9</v>
      </c>
      <c r="KRP80" s="96">
        <f t="shared" si="321"/>
        <v>9</v>
      </c>
      <c r="KRQ80" s="96">
        <f t="shared" si="321"/>
        <v>10</v>
      </c>
      <c r="KRR80" s="96">
        <f t="shared" si="321"/>
        <v>10</v>
      </c>
      <c r="KRS80" s="96">
        <f t="shared" si="321"/>
        <v>10</v>
      </c>
      <c r="KRT80" s="96">
        <f t="shared" si="321"/>
        <v>10</v>
      </c>
      <c r="KRU80" s="96">
        <f t="shared" si="321"/>
        <v>10</v>
      </c>
      <c r="KRV80" s="96">
        <f t="shared" si="321"/>
        <v>10</v>
      </c>
      <c r="KRW80" s="96">
        <f t="shared" si="321"/>
        <v>10</v>
      </c>
      <c r="KRX80" s="96">
        <f t="shared" si="321"/>
        <v>10</v>
      </c>
      <c r="KRY80" s="96">
        <f t="shared" si="321"/>
        <v>10</v>
      </c>
      <c r="KRZ80" s="96">
        <f t="shared" si="321"/>
        <v>10</v>
      </c>
      <c r="KSA80" s="96">
        <f t="shared" si="321"/>
        <v>10</v>
      </c>
      <c r="KSB80" s="96">
        <f t="shared" si="321"/>
        <v>10</v>
      </c>
      <c r="KSC80" s="96">
        <f t="shared" si="321"/>
        <v>10</v>
      </c>
      <c r="KSD80" s="96">
        <f t="shared" si="321"/>
        <v>10</v>
      </c>
      <c r="KSE80" s="96">
        <f t="shared" si="321"/>
        <v>10</v>
      </c>
      <c r="KSF80" s="96">
        <f t="shared" si="321"/>
        <v>10</v>
      </c>
      <c r="KSG80" s="96">
        <f t="shared" si="321"/>
        <v>10</v>
      </c>
      <c r="KSH80" s="96">
        <f t="shared" si="321"/>
        <v>10</v>
      </c>
      <c r="KSI80" s="96">
        <f t="shared" si="321"/>
        <v>10</v>
      </c>
      <c r="KSJ80" s="96">
        <f t="shared" si="321"/>
        <v>10</v>
      </c>
      <c r="KSK80" s="96">
        <f t="shared" si="321"/>
        <v>10</v>
      </c>
      <c r="KSL80" s="96">
        <f t="shared" si="321"/>
        <v>10</v>
      </c>
      <c r="KSM80" s="96">
        <f t="shared" si="321"/>
        <v>10</v>
      </c>
      <c r="KSN80" s="96">
        <f t="shared" si="321"/>
        <v>10</v>
      </c>
      <c r="KSO80" s="96">
        <f t="shared" si="321"/>
        <v>10</v>
      </c>
      <c r="KSP80" s="96">
        <f t="shared" ref="KSP80:KVA80" si="322">KPV80+1</f>
        <v>10</v>
      </c>
      <c r="KSQ80" s="96">
        <f t="shared" si="322"/>
        <v>10</v>
      </c>
      <c r="KSR80" s="96">
        <f t="shared" si="322"/>
        <v>10</v>
      </c>
      <c r="KSS80" s="96">
        <f t="shared" si="322"/>
        <v>10</v>
      </c>
      <c r="KST80" s="96">
        <f t="shared" si="322"/>
        <v>10</v>
      </c>
      <c r="KSU80" s="96">
        <f t="shared" si="322"/>
        <v>10</v>
      </c>
      <c r="KSV80" s="96">
        <f t="shared" si="322"/>
        <v>10</v>
      </c>
      <c r="KSW80" s="96">
        <f t="shared" si="322"/>
        <v>10</v>
      </c>
      <c r="KSX80" s="96">
        <f t="shared" si="322"/>
        <v>10</v>
      </c>
      <c r="KSY80" s="96">
        <f t="shared" si="322"/>
        <v>10</v>
      </c>
      <c r="KSZ80" s="96">
        <f t="shared" si="322"/>
        <v>10</v>
      </c>
      <c r="KTA80" s="96">
        <f t="shared" si="322"/>
        <v>10</v>
      </c>
      <c r="KTB80" s="96">
        <f t="shared" si="322"/>
        <v>10</v>
      </c>
      <c r="KTC80" s="96">
        <f t="shared" si="322"/>
        <v>10</v>
      </c>
      <c r="KTD80" s="96">
        <f t="shared" si="322"/>
        <v>10</v>
      </c>
      <c r="KTE80" s="96">
        <f t="shared" si="322"/>
        <v>10</v>
      </c>
      <c r="KTF80" s="96">
        <f t="shared" si="322"/>
        <v>10</v>
      </c>
      <c r="KTG80" s="96">
        <f t="shared" si="322"/>
        <v>10</v>
      </c>
      <c r="KTH80" s="96">
        <f t="shared" si="322"/>
        <v>10</v>
      </c>
      <c r="KTI80" s="96">
        <f t="shared" si="322"/>
        <v>10</v>
      </c>
      <c r="KTJ80" s="96">
        <f t="shared" si="322"/>
        <v>10</v>
      </c>
      <c r="KTK80" s="96">
        <f t="shared" si="322"/>
        <v>10</v>
      </c>
      <c r="KTL80" s="96">
        <f t="shared" si="322"/>
        <v>10</v>
      </c>
      <c r="KTM80" s="96">
        <f t="shared" si="322"/>
        <v>10</v>
      </c>
      <c r="KTN80" s="96">
        <f t="shared" si="322"/>
        <v>10</v>
      </c>
      <c r="KTO80" s="96">
        <f t="shared" si="322"/>
        <v>10</v>
      </c>
      <c r="KTP80" s="96">
        <f t="shared" si="322"/>
        <v>10</v>
      </c>
      <c r="KTQ80" s="96">
        <f t="shared" si="322"/>
        <v>10</v>
      </c>
      <c r="KTR80" s="96">
        <f t="shared" si="322"/>
        <v>10</v>
      </c>
      <c r="KTS80" s="96">
        <f t="shared" si="322"/>
        <v>10</v>
      </c>
      <c r="KTT80" s="96">
        <f t="shared" si="322"/>
        <v>10</v>
      </c>
      <c r="KTU80" s="96">
        <f t="shared" si="322"/>
        <v>10</v>
      </c>
      <c r="KTV80" s="96">
        <f t="shared" si="322"/>
        <v>10</v>
      </c>
      <c r="KTW80" s="96">
        <f t="shared" si="322"/>
        <v>10</v>
      </c>
      <c r="KTX80" s="96">
        <f t="shared" si="322"/>
        <v>10</v>
      </c>
      <c r="KTY80" s="96">
        <f t="shared" si="322"/>
        <v>10</v>
      </c>
      <c r="KTZ80" s="96">
        <f t="shared" si="322"/>
        <v>10</v>
      </c>
      <c r="KUA80" s="96">
        <f t="shared" si="322"/>
        <v>10</v>
      </c>
      <c r="KUB80" s="96">
        <f t="shared" si="322"/>
        <v>10</v>
      </c>
      <c r="KUC80" s="96">
        <f t="shared" si="322"/>
        <v>10</v>
      </c>
      <c r="KUD80" s="96">
        <f t="shared" si="322"/>
        <v>10</v>
      </c>
      <c r="KUE80" s="96">
        <f t="shared" si="322"/>
        <v>10</v>
      </c>
      <c r="KUF80" s="96">
        <f t="shared" si="322"/>
        <v>10</v>
      </c>
      <c r="KUG80" s="96">
        <f t="shared" si="322"/>
        <v>10</v>
      </c>
      <c r="KUH80" s="96">
        <f t="shared" si="322"/>
        <v>10</v>
      </c>
      <c r="KUI80" s="96">
        <f t="shared" si="322"/>
        <v>10</v>
      </c>
      <c r="KUJ80" s="96">
        <f t="shared" si="322"/>
        <v>10</v>
      </c>
      <c r="KUK80" s="96">
        <f t="shared" si="322"/>
        <v>11</v>
      </c>
      <c r="KUL80" s="96">
        <f t="shared" si="322"/>
        <v>11</v>
      </c>
      <c r="KUM80" s="96">
        <f t="shared" si="322"/>
        <v>11</v>
      </c>
      <c r="KUN80" s="96">
        <f t="shared" si="322"/>
        <v>11</v>
      </c>
      <c r="KUO80" s="96">
        <f t="shared" si="322"/>
        <v>11</v>
      </c>
      <c r="KUP80" s="96">
        <f t="shared" si="322"/>
        <v>11</v>
      </c>
      <c r="KUQ80" s="96">
        <f t="shared" si="322"/>
        <v>11</v>
      </c>
      <c r="KUR80" s="96">
        <f t="shared" si="322"/>
        <v>11</v>
      </c>
      <c r="KUS80" s="96">
        <f t="shared" si="322"/>
        <v>11</v>
      </c>
      <c r="KUT80" s="96">
        <f t="shared" si="322"/>
        <v>11</v>
      </c>
      <c r="KUU80" s="96">
        <f t="shared" si="322"/>
        <v>11</v>
      </c>
      <c r="KUV80" s="96">
        <f t="shared" si="322"/>
        <v>11</v>
      </c>
      <c r="KUW80" s="96">
        <f t="shared" si="322"/>
        <v>11</v>
      </c>
      <c r="KUX80" s="96">
        <f t="shared" si="322"/>
        <v>11</v>
      </c>
      <c r="KUY80" s="96">
        <f t="shared" si="322"/>
        <v>11</v>
      </c>
      <c r="KUZ80" s="96">
        <f t="shared" si="322"/>
        <v>11</v>
      </c>
      <c r="KVA80" s="96">
        <f t="shared" si="322"/>
        <v>11</v>
      </c>
      <c r="KVB80" s="96">
        <f t="shared" ref="KVB80:KXM80" si="323">KSH80+1</f>
        <v>11</v>
      </c>
      <c r="KVC80" s="96">
        <f t="shared" si="323"/>
        <v>11</v>
      </c>
      <c r="KVD80" s="96">
        <f t="shared" si="323"/>
        <v>11</v>
      </c>
      <c r="KVE80" s="96">
        <f t="shared" si="323"/>
        <v>11</v>
      </c>
      <c r="KVF80" s="96">
        <f t="shared" si="323"/>
        <v>11</v>
      </c>
      <c r="KVG80" s="96">
        <f t="shared" si="323"/>
        <v>11</v>
      </c>
      <c r="KVH80" s="96">
        <f t="shared" si="323"/>
        <v>11</v>
      </c>
      <c r="KVI80" s="96">
        <f t="shared" si="323"/>
        <v>11</v>
      </c>
      <c r="KVJ80" s="96">
        <f t="shared" si="323"/>
        <v>11</v>
      </c>
      <c r="KVK80" s="96">
        <f t="shared" si="323"/>
        <v>11</v>
      </c>
      <c r="KVL80" s="96">
        <f t="shared" si="323"/>
        <v>11</v>
      </c>
      <c r="KVM80" s="96">
        <f t="shared" si="323"/>
        <v>11</v>
      </c>
      <c r="KVN80" s="96">
        <f t="shared" si="323"/>
        <v>11</v>
      </c>
      <c r="KVO80" s="96">
        <f t="shared" si="323"/>
        <v>11</v>
      </c>
      <c r="KVP80" s="96">
        <f t="shared" si="323"/>
        <v>11</v>
      </c>
      <c r="KVQ80" s="96">
        <f t="shared" si="323"/>
        <v>11</v>
      </c>
      <c r="KVR80" s="96">
        <f t="shared" si="323"/>
        <v>11</v>
      </c>
      <c r="KVS80" s="96">
        <f t="shared" si="323"/>
        <v>11</v>
      </c>
      <c r="KVT80" s="96">
        <f t="shared" si="323"/>
        <v>11</v>
      </c>
      <c r="KVU80" s="96">
        <f t="shared" si="323"/>
        <v>11</v>
      </c>
      <c r="KVV80" s="96">
        <f t="shared" si="323"/>
        <v>11</v>
      </c>
      <c r="KVW80" s="96">
        <f t="shared" si="323"/>
        <v>11</v>
      </c>
      <c r="KVX80" s="96">
        <f t="shared" si="323"/>
        <v>11</v>
      </c>
      <c r="KVY80" s="96">
        <f t="shared" si="323"/>
        <v>11</v>
      </c>
      <c r="KVZ80" s="96">
        <f t="shared" si="323"/>
        <v>11</v>
      </c>
      <c r="KWA80" s="96">
        <f t="shared" si="323"/>
        <v>11</v>
      </c>
      <c r="KWB80" s="96">
        <f t="shared" si="323"/>
        <v>11</v>
      </c>
      <c r="KWC80" s="96">
        <f t="shared" si="323"/>
        <v>11</v>
      </c>
      <c r="KWD80" s="96">
        <f t="shared" si="323"/>
        <v>11</v>
      </c>
      <c r="KWE80" s="96">
        <f t="shared" si="323"/>
        <v>11</v>
      </c>
      <c r="KWF80" s="96">
        <f t="shared" si="323"/>
        <v>11</v>
      </c>
      <c r="KWG80" s="96">
        <f t="shared" si="323"/>
        <v>11</v>
      </c>
      <c r="KWH80" s="96">
        <f t="shared" si="323"/>
        <v>11</v>
      </c>
      <c r="KWI80" s="96">
        <f t="shared" si="323"/>
        <v>11</v>
      </c>
      <c r="KWJ80" s="96">
        <f t="shared" si="323"/>
        <v>11</v>
      </c>
      <c r="KWK80" s="96">
        <f t="shared" si="323"/>
        <v>11</v>
      </c>
      <c r="KWL80" s="96">
        <f t="shared" si="323"/>
        <v>11</v>
      </c>
      <c r="KWM80" s="96">
        <f t="shared" si="323"/>
        <v>11</v>
      </c>
      <c r="KWN80" s="96">
        <f t="shared" si="323"/>
        <v>11</v>
      </c>
      <c r="KWO80" s="96">
        <f t="shared" si="323"/>
        <v>11</v>
      </c>
      <c r="KWP80" s="96">
        <f t="shared" si="323"/>
        <v>11</v>
      </c>
      <c r="KWQ80" s="96">
        <f t="shared" si="323"/>
        <v>11</v>
      </c>
      <c r="KWR80" s="96">
        <f t="shared" si="323"/>
        <v>11</v>
      </c>
      <c r="KWS80" s="96">
        <f t="shared" si="323"/>
        <v>11</v>
      </c>
      <c r="KWT80" s="96">
        <f t="shared" si="323"/>
        <v>11</v>
      </c>
      <c r="KWU80" s="96">
        <f t="shared" si="323"/>
        <v>11</v>
      </c>
      <c r="KWV80" s="96">
        <f t="shared" si="323"/>
        <v>11</v>
      </c>
      <c r="KWW80" s="96">
        <f t="shared" si="323"/>
        <v>11</v>
      </c>
      <c r="KWX80" s="96">
        <f t="shared" si="323"/>
        <v>11</v>
      </c>
      <c r="KWY80" s="96">
        <f t="shared" si="323"/>
        <v>11</v>
      </c>
      <c r="KWZ80" s="96">
        <f t="shared" si="323"/>
        <v>11</v>
      </c>
      <c r="KXA80" s="96">
        <f t="shared" si="323"/>
        <v>11</v>
      </c>
      <c r="KXB80" s="96">
        <f t="shared" si="323"/>
        <v>11</v>
      </c>
      <c r="KXC80" s="96">
        <f t="shared" si="323"/>
        <v>11</v>
      </c>
      <c r="KXD80" s="96">
        <f t="shared" si="323"/>
        <v>11</v>
      </c>
      <c r="KXE80" s="96">
        <f t="shared" si="323"/>
        <v>12</v>
      </c>
      <c r="KXF80" s="96">
        <f t="shared" si="323"/>
        <v>12</v>
      </c>
      <c r="KXG80" s="96">
        <f t="shared" si="323"/>
        <v>12</v>
      </c>
      <c r="KXH80" s="96">
        <f t="shared" si="323"/>
        <v>12</v>
      </c>
      <c r="KXI80" s="96">
        <f t="shared" si="323"/>
        <v>12</v>
      </c>
      <c r="KXJ80" s="96">
        <f t="shared" si="323"/>
        <v>12</v>
      </c>
      <c r="KXK80" s="96">
        <f t="shared" si="323"/>
        <v>12</v>
      </c>
      <c r="KXL80" s="96">
        <f t="shared" si="323"/>
        <v>12</v>
      </c>
      <c r="KXM80" s="96">
        <f t="shared" si="323"/>
        <v>12</v>
      </c>
      <c r="KXN80" s="96">
        <f t="shared" ref="KXN80:KZS80" si="324">KUT80+1</f>
        <v>12</v>
      </c>
      <c r="KXO80" s="96">
        <f t="shared" si="324"/>
        <v>12</v>
      </c>
      <c r="KXP80" s="96">
        <f t="shared" si="324"/>
        <v>12</v>
      </c>
      <c r="KXQ80" s="96">
        <f t="shared" si="324"/>
        <v>12</v>
      </c>
      <c r="KXR80" s="96">
        <f t="shared" si="324"/>
        <v>12</v>
      </c>
      <c r="KXS80" s="96">
        <f t="shared" si="324"/>
        <v>12</v>
      </c>
      <c r="KXT80" s="96">
        <f t="shared" si="324"/>
        <v>12</v>
      </c>
      <c r="KXU80" s="96">
        <f t="shared" si="324"/>
        <v>12</v>
      </c>
      <c r="KXV80" s="96">
        <f t="shared" si="324"/>
        <v>12</v>
      </c>
      <c r="KXW80" s="96">
        <f t="shared" si="324"/>
        <v>12</v>
      </c>
      <c r="KXX80" s="96">
        <f t="shared" si="324"/>
        <v>12</v>
      </c>
      <c r="KXY80" s="96">
        <f t="shared" si="324"/>
        <v>12</v>
      </c>
      <c r="KXZ80" s="96">
        <f t="shared" si="324"/>
        <v>12</v>
      </c>
      <c r="KYA80" s="96">
        <f t="shared" si="324"/>
        <v>12</v>
      </c>
      <c r="KYB80" s="96">
        <f t="shared" si="324"/>
        <v>12</v>
      </c>
      <c r="KYC80" s="96">
        <f t="shared" si="324"/>
        <v>12</v>
      </c>
      <c r="KYD80" s="96">
        <f t="shared" si="324"/>
        <v>12</v>
      </c>
      <c r="KYE80" s="96">
        <f t="shared" si="324"/>
        <v>12</v>
      </c>
      <c r="KYF80" s="96">
        <f t="shared" si="324"/>
        <v>12</v>
      </c>
      <c r="KYG80" s="96">
        <f t="shared" si="324"/>
        <v>12</v>
      </c>
      <c r="KYH80" s="96">
        <f t="shared" si="324"/>
        <v>12</v>
      </c>
      <c r="KYI80" s="96">
        <f t="shared" si="324"/>
        <v>12</v>
      </c>
      <c r="KYJ80" s="96">
        <f t="shared" si="324"/>
        <v>12</v>
      </c>
      <c r="KYK80" s="96">
        <f t="shared" si="324"/>
        <v>12</v>
      </c>
      <c r="KYL80" s="96">
        <f t="shared" si="324"/>
        <v>12</v>
      </c>
      <c r="KYM80" s="96">
        <f t="shared" si="324"/>
        <v>12</v>
      </c>
      <c r="KYN80" s="96">
        <f t="shared" si="324"/>
        <v>12</v>
      </c>
      <c r="KYO80" s="96">
        <f t="shared" si="324"/>
        <v>12</v>
      </c>
      <c r="KYP80" s="96">
        <f t="shared" si="324"/>
        <v>12</v>
      </c>
      <c r="KYQ80" s="96">
        <f t="shared" si="324"/>
        <v>12</v>
      </c>
      <c r="KYR80" s="96">
        <f t="shared" si="324"/>
        <v>12</v>
      </c>
      <c r="KYS80" s="96">
        <f t="shared" si="324"/>
        <v>12</v>
      </c>
      <c r="KYT80" s="96">
        <f t="shared" si="324"/>
        <v>12</v>
      </c>
      <c r="KYU80" s="96">
        <f t="shared" si="324"/>
        <v>12</v>
      </c>
      <c r="KYV80" s="96">
        <f t="shared" si="324"/>
        <v>12</v>
      </c>
      <c r="KYW80" s="96">
        <f t="shared" si="324"/>
        <v>12</v>
      </c>
      <c r="KYX80" s="96">
        <f t="shared" si="324"/>
        <v>12</v>
      </c>
      <c r="KYY80" s="96">
        <f t="shared" si="324"/>
        <v>12</v>
      </c>
      <c r="KYZ80" s="96">
        <f t="shared" si="324"/>
        <v>12</v>
      </c>
      <c r="KZA80" s="96">
        <f t="shared" si="324"/>
        <v>12</v>
      </c>
      <c r="KZB80" s="96">
        <f t="shared" si="324"/>
        <v>12</v>
      </c>
      <c r="KZC80" s="96">
        <f t="shared" si="324"/>
        <v>12</v>
      </c>
      <c r="KZD80" s="96">
        <f t="shared" si="324"/>
        <v>12</v>
      </c>
      <c r="KZE80" s="96">
        <f t="shared" si="324"/>
        <v>12</v>
      </c>
      <c r="KZF80" s="96">
        <f t="shared" si="324"/>
        <v>12</v>
      </c>
      <c r="KZG80" s="96">
        <f t="shared" si="324"/>
        <v>12</v>
      </c>
      <c r="KZH80" s="96">
        <f t="shared" si="324"/>
        <v>12</v>
      </c>
      <c r="KZI80" s="96">
        <f t="shared" si="324"/>
        <v>12</v>
      </c>
      <c r="KZJ80" s="96">
        <f t="shared" si="324"/>
        <v>12</v>
      </c>
      <c r="KZK80" s="96">
        <f t="shared" si="324"/>
        <v>12</v>
      </c>
      <c r="KZL80" s="96">
        <f t="shared" si="324"/>
        <v>12</v>
      </c>
      <c r="KZM80" s="96">
        <f t="shared" si="324"/>
        <v>12</v>
      </c>
      <c r="KZN80" s="96">
        <f t="shared" si="324"/>
        <v>12</v>
      </c>
      <c r="KZO80" s="96">
        <f t="shared" si="324"/>
        <v>12</v>
      </c>
      <c r="KZP80" s="96">
        <f t="shared" si="324"/>
        <v>12</v>
      </c>
      <c r="KZQ80" s="96">
        <f t="shared" si="324"/>
        <v>12</v>
      </c>
      <c r="KZR80" s="96">
        <f t="shared" si="324"/>
        <v>12</v>
      </c>
      <c r="KZS80" s="96">
        <f t="shared" si="324"/>
        <v>12</v>
      </c>
    </row>
  </sheetData>
  <sheetProtection algorithmName="SHA-512" hashValue="gOMo46vOB0FpTq++9deZtNH/N6iW7QGBupIq4N1FOdfLUmGYhZWFwH+lcGffGWBmSvhL76SQTIUn4gF409hrCg==" saltValue="17DoM70k1M5ml9m5x7JTfg==" spinCount="100000" sheet="1" objects="1" scenarios="1" selectLockedCells="1" selectUnlockedCells="1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J101"/>
  <sheetViews>
    <sheetView showGridLines="0" zoomScale="90" zoomScaleNormal="90" workbookViewId="0">
      <selection activeCell="V56" sqref="V56"/>
    </sheetView>
  </sheetViews>
  <sheetFormatPr defaultColWidth="0" defaultRowHeight="14.4" customHeight="1" zeroHeight="1" x14ac:dyDescent="0.3"/>
  <cols>
    <col min="1" max="1" width="2.44140625" style="23" customWidth="1"/>
    <col min="2" max="2" width="3.6640625" style="13" customWidth="1"/>
    <col min="3" max="3" width="4.109375" style="13" customWidth="1"/>
    <col min="4" max="4" width="6.33203125" style="13" customWidth="1"/>
    <col min="5" max="5" width="7" style="13" customWidth="1"/>
    <col min="6" max="6" width="6.88671875" style="14" customWidth="1"/>
    <col min="7" max="7" width="35.77734375" style="14" customWidth="1"/>
    <col min="8" max="8" width="20.6640625" style="13" customWidth="1"/>
    <col min="9" max="9" width="1.77734375" style="13" customWidth="1"/>
    <col min="10" max="10" width="3.44140625" style="13" customWidth="1"/>
    <col min="11" max="11" width="1.77734375" style="15" customWidth="1"/>
    <col min="12" max="12" width="3.44140625" style="13" customWidth="1"/>
    <col min="13" max="13" width="1.6640625" style="13" customWidth="1"/>
    <col min="14" max="14" width="20.6640625" style="13" customWidth="1"/>
    <col min="15" max="15" width="3.44140625" style="13" customWidth="1"/>
    <col min="16" max="16" width="1.77734375" style="13" customWidth="1"/>
    <col min="17" max="17" width="3.44140625" style="13" customWidth="1"/>
    <col min="18" max="19" width="1.6640625" style="13" customWidth="1"/>
    <col min="20" max="20" width="2.33203125" style="13" customWidth="1"/>
    <col min="21" max="21" width="1.77734375" style="13" customWidth="1"/>
    <col min="22" max="22" width="20.6640625" style="13" customWidth="1"/>
    <col min="23" max="23" width="3.44140625" style="13" customWidth="1"/>
    <col min="24" max="24" width="2.77734375" style="13" customWidth="1"/>
    <col min="25" max="25" width="3.44140625" style="13" customWidth="1"/>
    <col min="26" max="26" width="20.6640625" style="13" customWidth="1"/>
    <col min="27" max="27" width="3.33203125" style="13" customWidth="1"/>
    <col min="28" max="28" width="2.6640625" style="13" customWidth="1"/>
    <col min="29" max="29" width="3.33203125" style="13" customWidth="1"/>
    <col min="30" max="30" width="3.44140625" style="13" customWidth="1"/>
    <col min="31" max="31" width="1.77734375" style="49" hidden="1" customWidth="1"/>
    <col min="32" max="32" width="20.6640625" style="49" hidden="1" customWidth="1"/>
    <col min="33" max="33" width="3.44140625" style="49" hidden="1" customWidth="1"/>
    <col min="34" max="34" width="1.77734375" style="49" hidden="1" customWidth="1"/>
    <col min="35" max="35" width="3.44140625" style="49" hidden="1" customWidth="1"/>
    <col min="36" max="36" width="20.6640625" style="49" hidden="1" customWidth="1"/>
    <col min="37" max="37" width="3.33203125" style="49" hidden="1" customWidth="1"/>
    <col min="38" max="38" width="1.77734375" style="49" hidden="1" customWidth="1"/>
    <col min="39" max="39" width="3.33203125" style="49" hidden="1" customWidth="1"/>
    <col min="40" max="40" width="1.77734375" style="49" hidden="1" customWidth="1"/>
    <col min="41" max="42" width="0" style="49" hidden="1" customWidth="1"/>
    <col min="43" max="1050" width="0" style="13" hidden="1" customWidth="1"/>
    <col min="1051" max="1051" width="1.77734375" style="13" hidden="1" customWidth="1"/>
    <col min="1052" max="1052" width="20.6640625" style="13" hidden="1" customWidth="1"/>
    <col min="1053" max="1053" width="3.44140625" style="13" hidden="1" customWidth="1"/>
    <col min="1054" max="1054" width="1.77734375" style="13" hidden="1" customWidth="1"/>
    <col min="1055" max="1055" width="3.44140625" style="13" hidden="1" customWidth="1"/>
    <col min="1056" max="1056" width="20.6640625" style="13" hidden="1" customWidth="1"/>
    <col min="1057" max="1057" width="3.33203125" style="13" hidden="1" customWidth="1"/>
    <col min="1058" max="1058" width="1.77734375" style="13" hidden="1" customWidth="1"/>
    <col min="1059" max="1059" width="3.33203125" style="13" hidden="1" customWidth="1"/>
    <col min="1060" max="1060" width="1.77734375" style="13" hidden="1" customWidth="1"/>
    <col min="1061" max="1218" width="0" style="13" hidden="1" customWidth="1"/>
    <col min="1219" max="1219" width="1.77734375" style="13" hidden="1" customWidth="1"/>
    <col min="1220" max="1220" width="20.6640625" style="13" hidden="1" customWidth="1"/>
    <col min="1221" max="1221" width="3.44140625" style="13" hidden="1" customWidth="1"/>
    <col min="1222" max="1222" width="1.77734375" style="13" hidden="1" customWidth="1"/>
    <col min="1223" max="1223" width="3.44140625" style="13" hidden="1" customWidth="1"/>
    <col min="1224" max="1224" width="20.6640625" style="13" hidden="1" customWidth="1"/>
    <col min="1225" max="1225" width="3.33203125" style="13" hidden="1" customWidth="1"/>
    <col min="1226" max="1226" width="1.77734375" style="13" hidden="1" customWidth="1"/>
    <col min="1227" max="1227" width="3.33203125" style="13" hidden="1" customWidth="1"/>
    <col min="1228" max="1228" width="1.77734375" style="13" hidden="1" customWidth="1"/>
    <col min="1229" max="1232" width="0" style="13" hidden="1" customWidth="1"/>
    <col min="1233" max="16384" width="9.109375" style="13" hidden="1"/>
  </cols>
  <sheetData>
    <row r="1" spans="1:42" s="1" customFormat="1" ht="15" customHeight="1" x14ac:dyDescent="0.25">
      <c r="A1" s="21"/>
      <c r="K1" s="2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s="1" customFormat="1" ht="15" customHeight="1" x14ac:dyDescent="0.25">
      <c r="A2" s="21"/>
      <c r="B2" s="92" t="s">
        <v>22</v>
      </c>
      <c r="C2" s="56"/>
      <c r="G2" s="94"/>
      <c r="K2" s="2"/>
      <c r="U2" s="24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1" customFormat="1" ht="15" customHeight="1" x14ac:dyDescent="0.25">
      <c r="A3" s="21"/>
      <c r="B3" s="92" t="s">
        <v>31</v>
      </c>
      <c r="C3" s="56"/>
      <c r="G3" s="94"/>
      <c r="K3" s="2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42" s="1" customFormat="1" ht="15" customHeight="1" x14ac:dyDescent="0.25">
      <c r="A4" s="21">
        <f>IF(G4="Based on Real Matches",1,0)</f>
        <v>1</v>
      </c>
      <c r="B4" s="93" t="s">
        <v>32</v>
      </c>
      <c r="C4" s="29"/>
      <c r="D4" s="29"/>
      <c r="E4" s="29"/>
      <c r="F4" s="29"/>
      <c r="G4" s="95" t="s">
        <v>57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13" t="s">
        <v>36</v>
      </c>
      <c r="V4" s="113"/>
      <c r="W4" s="113"/>
      <c r="X4" s="113"/>
      <c r="Y4" s="113"/>
      <c r="Z4" s="113"/>
      <c r="AA4" s="113"/>
      <c r="AB4" s="113"/>
      <c r="AC4" s="113"/>
      <c r="AD4" s="113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3"/>
      <c r="AP4" s="33"/>
    </row>
    <row r="5" spans="1:42" s="21" customFormat="1" ht="1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5"/>
      <c r="L5" s="22"/>
      <c r="M5" s="22"/>
      <c r="N5" s="22"/>
      <c r="O5" s="22"/>
      <c r="P5" s="22"/>
      <c r="Q5" s="22"/>
      <c r="R5" s="22"/>
      <c r="S5" s="2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1" customFormat="1" ht="15" customHeight="1" x14ac:dyDescent="0.25">
      <c r="A6" s="21"/>
      <c r="B6" s="59" t="s">
        <v>33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U6" s="58"/>
      <c r="V6" s="57" t="s">
        <v>34</v>
      </c>
      <c r="W6" s="57"/>
      <c r="X6" s="57"/>
      <c r="Y6" s="57"/>
      <c r="Z6" s="57"/>
      <c r="AA6" s="57"/>
      <c r="AB6" s="57"/>
      <c r="AC6" s="57"/>
      <c r="AD6" s="57"/>
      <c r="AE6" s="36"/>
      <c r="AF6" s="33"/>
      <c r="AG6" s="53"/>
      <c r="AH6" s="33"/>
      <c r="AI6" s="33"/>
      <c r="AJ6" s="33"/>
      <c r="AK6" s="33"/>
      <c r="AL6" s="33"/>
      <c r="AM6" s="33"/>
      <c r="AN6" s="33"/>
      <c r="AO6" s="37"/>
      <c r="AP6" s="8"/>
    </row>
    <row r="7" spans="1:42" s="1" customFormat="1" ht="15" customHeight="1" x14ac:dyDescent="0.25">
      <c r="A7" s="21"/>
      <c r="B7" s="62"/>
      <c r="C7" s="63"/>
      <c r="D7" s="63"/>
      <c r="E7" s="63"/>
      <c r="F7" s="63"/>
      <c r="G7" s="63"/>
      <c r="H7" s="63"/>
      <c r="I7" s="63"/>
      <c r="J7" s="63"/>
      <c r="K7" s="64"/>
      <c r="L7" s="63"/>
      <c r="M7" s="63"/>
      <c r="N7" s="63"/>
      <c r="O7" s="63"/>
      <c r="P7" s="63"/>
      <c r="Q7" s="65"/>
      <c r="R7" s="65"/>
      <c r="S7" s="66"/>
      <c r="U7" s="5"/>
      <c r="V7" s="6"/>
      <c r="W7" s="6"/>
      <c r="X7" s="6"/>
      <c r="Y7" s="6"/>
      <c r="Z7" s="6"/>
      <c r="AA7" s="6"/>
      <c r="AB7" s="6"/>
      <c r="AC7" s="6"/>
      <c r="AD7" s="6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8"/>
      <c r="AP7" s="39"/>
    </row>
    <row r="8" spans="1:42" s="1" customFormat="1" ht="15" customHeight="1" x14ac:dyDescent="0.25">
      <c r="A8" s="21"/>
      <c r="B8" s="62"/>
      <c r="C8" s="67" t="s">
        <v>23</v>
      </c>
      <c r="D8" s="67" t="s">
        <v>8</v>
      </c>
      <c r="E8" s="67" t="s">
        <v>0</v>
      </c>
      <c r="F8" s="67" t="s">
        <v>1</v>
      </c>
      <c r="G8" s="67"/>
      <c r="H8" s="67" t="s">
        <v>6</v>
      </c>
      <c r="I8" s="67"/>
      <c r="J8" s="111" t="s">
        <v>56</v>
      </c>
      <c r="K8" s="111"/>
      <c r="L8" s="111"/>
      <c r="M8" s="67" t="e">
        <f>#REF!</f>
        <v>#REF!</v>
      </c>
      <c r="N8" s="67" t="s">
        <v>6</v>
      </c>
      <c r="O8" s="68"/>
      <c r="P8" s="68"/>
      <c r="Q8" s="68"/>
      <c r="R8" s="67"/>
      <c r="S8" s="66"/>
      <c r="U8" s="5"/>
      <c r="V8" s="6"/>
      <c r="W8" s="112" t="s">
        <v>35</v>
      </c>
      <c r="X8" s="112"/>
      <c r="Y8" s="112"/>
      <c r="Z8" s="6"/>
      <c r="AA8" s="6"/>
      <c r="AB8" s="6"/>
      <c r="AC8" s="6"/>
      <c r="AD8" s="6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40"/>
      <c r="AP8" s="40"/>
    </row>
    <row r="9" spans="1:42" s="1" customFormat="1" ht="15" customHeight="1" x14ac:dyDescent="0.25">
      <c r="A9" s="21"/>
      <c r="B9" s="62"/>
      <c r="C9" s="63"/>
      <c r="D9" s="63"/>
      <c r="E9" s="63"/>
      <c r="F9" s="63"/>
      <c r="G9" s="63"/>
      <c r="H9" s="63"/>
      <c r="I9" s="63"/>
      <c r="J9" s="111"/>
      <c r="K9" s="111"/>
      <c r="L9" s="111"/>
      <c r="M9" s="63"/>
      <c r="N9" s="63"/>
      <c r="O9" s="63"/>
      <c r="P9" s="63"/>
      <c r="Q9" s="63"/>
      <c r="R9" s="63"/>
      <c r="S9" s="66"/>
      <c r="U9" s="5"/>
      <c r="V9" s="6"/>
      <c r="W9" s="112"/>
      <c r="X9" s="112"/>
      <c r="Y9" s="112"/>
      <c r="Z9" s="6"/>
      <c r="AA9" s="6"/>
      <c r="AB9" s="6"/>
      <c r="AC9" s="6"/>
      <c r="AD9" s="6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3"/>
    </row>
    <row r="10" spans="1:42" s="1" customFormat="1" ht="15" customHeight="1" x14ac:dyDescent="0.25">
      <c r="A10" s="21">
        <v>15</v>
      </c>
      <c r="B10" s="62"/>
      <c r="C10" s="69">
        <v>1</v>
      </c>
      <c r="D10" s="69" t="s">
        <v>5</v>
      </c>
      <c r="E10" s="70">
        <v>42586.541666666664</v>
      </c>
      <c r="F10" s="71">
        <v>42586.541666666664</v>
      </c>
      <c r="G10" s="72" t="s">
        <v>49</v>
      </c>
      <c r="H10" s="73" t="s">
        <v>37</v>
      </c>
      <c r="I10" s="63"/>
      <c r="J10" s="61"/>
      <c r="K10" s="74" t="s">
        <v>2</v>
      </c>
      <c r="L10" s="61"/>
      <c r="M10" s="63"/>
      <c r="N10" s="63" t="s">
        <v>44</v>
      </c>
      <c r="O10" s="75"/>
      <c r="P10" s="64"/>
      <c r="Q10" s="64"/>
      <c r="R10" s="64"/>
      <c r="S10" s="66"/>
      <c r="U10" s="5"/>
      <c r="V10" s="16" t="str">
        <f>$H10</f>
        <v>Iraq</v>
      </c>
      <c r="W10" s="52"/>
      <c r="X10" s="9" t="s">
        <v>2</v>
      </c>
      <c r="Y10" s="52"/>
      <c r="Z10" s="17" t="str">
        <f>$N10</f>
        <v>Denmark</v>
      </c>
      <c r="AA10" s="17"/>
      <c r="AB10" s="17"/>
      <c r="AC10" s="17"/>
      <c r="AD10" s="17"/>
      <c r="AE10" s="32"/>
      <c r="AF10" s="41"/>
      <c r="AG10" s="9"/>
      <c r="AH10" s="9"/>
      <c r="AI10" s="9"/>
      <c r="AJ10" s="42"/>
      <c r="AK10" s="42"/>
      <c r="AL10" s="42"/>
      <c r="AM10" s="42"/>
      <c r="AN10" s="42"/>
      <c r="AO10" s="43"/>
      <c r="AP10" s="33"/>
    </row>
    <row r="11" spans="1:42" s="1" customFormat="1" ht="15" customHeight="1" x14ac:dyDescent="0.25">
      <c r="A11" s="21">
        <v>16</v>
      </c>
      <c r="B11" s="62"/>
      <c r="C11" s="69">
        <v>2</v>
      </c>
      <c r="D11" s="69" t="s">
        <v>3</v>
      </c>
      <c r="E11" s="70">
        <v>42586.625</v>
      </c>
      <c r="F11" s="71">
        <v>42586.625</v>
      </c>
      <c r="G11" s="72" t="s">
        <v>50</v>
      </c>
      <c r="H11" s="73" t="s">
        <v>38</v>
      </c>
      <c r="I11" s="63"/>
      <c r="J11" s="61"/>
      <c r="K11" s="74" t="s">
        <v>2</v>
      </c>
      <c r="L11" s="61"/>
      <c r="M11" s="63"/>
      <c r="N11" s="63" t="s">
        <v>46</v>
      </c>
      <c r="O11" s="75"/>
      <c r="P11" s="64"/>
      <c r="Q11" s="64"/>
      <c r="R11" s="64"/>
      <c r="S11" s="66"/>
      <c r="U11" s="5"/>
      <c r="V11" s="16" t="str">
        <f t="shared" ref="V11:V33" si="0">$H11</f>
        <v>Honduras</v>
      </c>
      <c r="W11" s="52"/>
      <c r="X11" s="9" t="s">
        <v>2</v>
      </c>
      <c r="Y11" s="52"/>
      <c r="Z11" s="17" t="str">
        <f t="shared" ref="Z11:Z33" si="1">$N11</f>
        <v>Algeria</v>
      </c>
      <c r="AA11" s="17"/>
      <c r="AB11" s="17"/>
      <c r="AC11" s="17"/>
      <c r="AD11" s="17"/>
      <c r="AE11" s="32"/>
      <c r="AF11" s="41"/>
      <c r="AG11" s="9"/>
      <c r="AH11" s="9"/>
      <c r="AI11" s="9"/>
      <c r="AJ11" s="42"/>
      <c r="AK11" s="42"/>
      <c r="AL11" s="42"/>
      <c r="AM11" s="42"/>
      <c r="AN11" s="42"/>
      <c r="AO11" s="43"/>
      <c r="AP11" s="33"/>
    </row>
    <row r="12" spans="1:42" s="1" customFormat="1" ht="15" customHeight="1" x14ac:dyDescent="0.25">
      <c r="A12" s="21">
        <v>17</v>
      </c>
      <c r="B12" s="62"/>
      <c r="C12" s="69">
        <v>3</v>
      </c>
      <c r="D12" s="69" t="s">
        <v>5</v>
      </c>
      <c r="E12" s="70">
        <v>42586.666666666664</v>
      </c>
      <c r="F12" s="71">
        <v>42586.666666666664</v>
      </c>
      <c r="G12" s="72" t="s">
        <v>49</v>
      </c>
      <c r="H12" s="73" t="s">
        <v>16</v>
      </c>
      <c r="I12" s="63"/>
      <c r="J12" s="61"/>
      <c r="K12" s="74" t="s">
        <v>2</v>
      </c>
      <c r="L12" s="61"/>
      <c r="M12" s="63"/>
      <c r="N12" s="63" t="s">
        <v>48</v>
      </c>
      <c r="O12" s="75"/>
      <c r="P12" s="64"/>
      <c r="Q12" s="64"/>
      <c r="R12" s="64"/>
      <c r="S12" s="66"/>
      <c r="U12" s="5"/>
      <c r="V12" s="16" t="str">
        <f t="shared" si="0"/>
        <v>Brazil</v>
      </c>
      <c r="W12" s="52"/>
      <c r="X12" s="9" t="s">
        <v>2</v>
      </c>
      <c r="Y12" s="52"/>
      <c r="Z12" s="17" t="str">
        <f t="shared" si="1"/>
        <v>South Africa</v>
      </c>
      <c r="AA12" s="17"/>
      <c r="AB12" s="17"/>
      <c r="AC12" s="17"/>
      <c r="AD12" s="17"/>
      <c r="AE12" s="32"/>
      <c r="AF12" s="41"/>
      <c r="AG12" s="9"/>
      <c r="AH12" s="9"/>
      <c r="AI12" s="9"/>
      <c r="AJ12" s="42"/>
      <c r="AK12" s="42"/>
      <c r="AL12" s="42"/>
      <c r="AM12" s="42"/>
      <c r="AN12" s="42"/>
      <c r="AO12" s="43"/>
      <c r="AP12" s="33"/>
    </row>
    <row r="13" spans="1:42" s="1" customFormat="1" ht="15" customHeight="1" x14ac:dyDescent="0.25">
      <c r="A13" s="21">
        <v>18</v>
      </c>
      <c r="B13" s="62"/>
      <c r="C13" s="69">
        <v>4</v>
      </c>
      <c r="D13" s="69" t="s">
        <v>10</v>
      </c>
      <c r="E13" s="70">
        <v>42586.833333333336</v>
      </c>
      <c r="F13" s="71">
        <v>42586.833333333336</v>
      </c>
      <c r="G13" s="72" t="s">
        <v>51</v>
      </c>
      <c r="H13" s="73" t="s">
        <v>39</v>
      </c>
      <c r="I13" s="63"/>
      <c r="J13" s="61"/>
      <c r="K13" s="74" t="s">
        <v>2</v>
      </c>
      <c r="L13" s="61"/>
      <c r="M13" s="63"/>
      <c r="N13" s="63" t="s">
        <v>47</v>
      </c>
      <c r="O13" s="75"/>
      <c r="P13" s="64"/>
      <c r="Q13" s="64"/>
      <c r="R13" s="64"/>
      <c r="S13" s="66"/>
      <c r="U13" s="5"/>
      <c r="V13" s="16" t="str">
        <f t="shared" si="0"/>
        <v>Fiji</v>
      </c>
      <c r="W13" s="52"/>
      <c r="X13" s="9" t="s">
        <v>2</v>
      </c>
      <c r="Y13" s="52"/>
      <c r="Z13" s="17" t="str">
        <f t="shared" si="1"/>
        <v>Korea Republic</v>
      </c>
      <c r="AA13" s="17"/>
      <c r="AB13" s="17"/>
      <c r="AC13" s="17"/>
      <c r="AD13" s="17"/>
      <c r="AE13" s="32"/>
      <c r="AF13" s="41"/>
      <c r="AG13" s="9"/>
      <c r="AH13" s="9"/>
      <c r="AI13" s="9"/>
      <c r="AJ13" s="42"/>
      <c r="AK13" s="42"/>
      <c r="AL13" s="42"/>
      <c r="AM13" s="42"/>
      <c r="AN13" s="42"/>
      <c r="AO13" s="43"/>
      <c r="AP13" s="33"/>
    </row>
    <row r="14" spans="1:42" s="1" customFormat="1" ht="15" customHeight="1" x14ac:dyDescent="0.25">
      <c r="A14" s="21">
        <v>19</v>
      </c>
      <c r="B14" s="62"/>
      <c r="C14" s="69">
        <v>5</v>
      </c>
      <c r="D14" s="69" t="s">
        <v>3</v>
      </c>
      <c r="E14" s="70">
        <v>42586.75</v>
      </c>
      <c r="F14" s="71">
        <v>42586.75</v>
      </c>
      <c r="G14" s="72" t="s">
        <v>50</v>
      </c>
      <c r="H14" s="73" t="s">
        <v>40</v>
      </c>
      <c r="I14" s="63"/>
      <c r="J14" s="61"/>
      <c r="K14" s="74" t="s">
        <v>2</v>
      </c>
      <c r="L14" s="61"/>
      <c r="M14" s="63"/>
      <c r="N14" s="63" t="s">
        <v>15</v>
      </c>
      <c r="O14" s="75"/>
      <c r="P14" s="64"/>
      <c r="Q14" s="64"/>
      <c r="R14" s="64"/>
      <c r="S14" s="66"/>
      <c r="U14" s="5"/>
      <c r="V14" s="16" t="str">
        <f t="shared" si="0"/>
        <v>Portugal</v>
      </c>
      <c r="W14" s="52"/>
      <c r="X14" s="9" t="s">
        <v>2</v>
      </c>
      <c r="Y14" s="52"/>
      <c r="Z14" s="17" t="str">
        <f t="shared" si="1"/>
        <v>Argentina</v>
      </c>
      <c r="AA14" s="17"/>
      <c r="AB14" s="17"/>
      <c r="AC14" s="17"/>
      <c r="AD14" s="17"/>
      <c r="AE14" s="32"/>
      <c r="AF14" s="41"/>
      <c r="AG14" s="9"/>
      <c r="AH14" s="9"/>
      <c r="AI14" s="9"/>
      <c r="AJ14" s="42"/>
      <c r="AK14" s="42"/>
      <c r="AL14" s="42"/>
      <c r="AM14" s="42"/>
      <c r="AN14" s="42"/>
      <c r="AO14" s="43"/>
      <c r="AP14" s="33"/>
    </row>
    <row r="15" spans="1:42" s="1" customFormat="1" ht="15" customHeight="1" x14ac:dyDescent="0.25">
      <c r="A15" s="21">
        <v>20</v>
      </c>
      <c r="B15" s="62"/>
      <c r="C15" s="69">
        <v>6</v>
      </c>
      <c r="D15" s="69" t="s">
        <v>9</v>
      </c>
      <c r="E15" s="70">
        <v>42586.75</v>
      </c>
      <c r="F15" s="71">
        <v>42586.75</v>
      </c>
      <c r="G15" s="72" t="s">
        <v>52</v>
      </c>
      <c r="H15" s="73" t="s">
        <v>41</v>
      </c>
      <c r="I15" s="63"/>
      <c r="J15" s="61"/>
      <c r="K15" s="74" t="s">
        <v>2</v>
      </c>
      <c r="L15" s="61"/>
      <c r="M15" s="63"/>
      <c r="N15" s="63" t="s">
        <v>17</v>
      </c>
      <c r="O15" s="75"/>
      <c r="P15" s="64"/>
      <c r="Q15" s="64"/>
      <c r="R15" s="64"/>
      <c r="S15" s="66"/>
      <c r="U15" s="5"/>
      <c r="V15" s="16" t="str">
        <f t="shared" si="0"/>
        <v>Sweden</v>
      </c>
      <c r="W15" s="52"/>
      <c r="X15" s="9" t="s">
        <v>2</v>
      </c>
      <c r="Y15" s="52"/>
      <c r="Z15" s="17" t="str">
        <f t="shared" si="1"/>
        <v>Colombia</v>
      </c>
      <c r="AA15" s="17"/>
      <c r="AB15" s="17"/>
      <c r="AC15" s="17"/>
      <c r="AD15" s="17"/>
      <c r="AE15" s="32"/>
      <c r="AF15" s="41"/>
      <c r="AG15" s="9"/>
      <c r="AH15" s="9"/>
      <c r="AI15" s="9"/>
      <c r="AJ15" s="42"/>
      <c r="AK15" s="42"/>
      <c r="AL15" s="42"/>
      <c r="AM15" s="42"/>
      <c r="AN15" s="42"/>
      <c r="AO15" s="43"/>
      <c r="AP15" s="33"/>
    </row>
    <row r="16" spans="1:42" s="1" customFormat="1" ht="15" customHeight="1" x14ac:dyDescent="0.25">
      <c r="A16" s="21">
        <v>21</v>
      </c>
      <c r="B16" s="62"/>
      <c r="C16" s="69">
        <v>7</v>
      </c>
      <c r="D16" s="69" t="s">
        <v>10</v>
      </c>
      <c r="E16" s="70">
        <v>42586.708333333336</v>
      </c>
      <c r="F16" s="71">
        <v>42586.708333333336</v>
      </c>
      <c r="G16" s="72" t="s">
        <v>51</v>
      </c>
      <c r="H16" s="73" t="s">
        <v>14</v>
      </c>
      <c r="I16" s="63"/>
      <c r="J16" s="61"/>
      <c r="K16" s="74" t="s">
        <v>2</v>
      </c>
      <c r="L16" s="61"/>
      <c r="M16" s="63"/>
      <c r="N16" s="63" t="s">
        <v>45</v>
      </c>
      <c r="O16" s="75"/>
      <c r="P16" s="64"/>
      <c r="Q16" s="64"/>
      <c r="R16" s="64"/>
      <c r="S16" s="66"/>
      <c r="U16" s="5"/>
      <c r="V16" s="16" t="str">
        <f t="shared" si="0"/>
        <v>Mexico</v>
      </c>
      <c r="W16" s="52"/>
      <c r="X16" s="9" t="s">
        <v>2</v>
      </c>
      <c r="Y16" s="52"/>
      <c r="Z16" s="17" t="str">
        <f t="shared" si="1"/>
        <v>Germany</v>
      </c>
      <c r="AA16" s="17"/>
      <c r="AB16" s="17"/>
      <c r="AC16" s="17"/>
      <c r="AD16" s="17"/>
      <c r="AE16" s="32"/>
      <c r="AF16" s="41"/>
      <c r="AG16" s="9"/>
      <c r="AH16" s="9"/>
      <c r="AI16" s="9"/>
      <c r="AJ16" s="42"/>
      <c r="AK16" s="42"/>
      <c r="AL16" s="42"/>
      <c r="AM16" s="42"/>
      <c r="AN16" s="42"/>
      <c r="AO16" s="43"/>
      <c r="AP16" s="33"/>
    </row>
    <row r="17" spans="1:42" s="1" customFormat="1" ht="15" customHeight="1" x14ac:dyDescent="0.25">
      <c r="A17" s="21">
        <v>22</v>
      </c>
      <c r="B17" s="62"/>
      <c r="C17" s="69">
        <v>8</v>
      </c>
      <c r="D17" s="69" t="s">
        <v>9</v>
      </c>
      <c r="E17" s="70">
        <v>42586.875</v>
      </c>
      <c r="F17" s="71">
        <v>42586.875</v>
      </c>
      <c r="G17" s="72" t="s">
        <v>52</v>
      </c>
      <c r="H17" s="73" t="s">
        <v>42</v>
      </c>
      <c r="I17" s="63"/>
      <c r="J17" s="61"/>
      <c r="K17" s="74" t="s">
        <v>2</v>
      </c>
      <c r="L17" s="61"/>
      <c r="M17" s="63"/>
      <c r="N17" s="63" t="s">
        <v>43</v>
      </c>
      <c r="O17" s="75"/>
      <c r="P17" s="64"/>
      <c r="Q17" s="64"/>
      <c r="R17" s="64"/>
      <c r="S17" s="66"/>
      <c r="U17" s="5"/>
      <c r="V17" s="16" t="str">
        <f t="shared" si="0"/>
        <v>Nigeria</v>
      </c>
      <c r="W17" s="52"/>
      <c r="X17" s="9" t="s">
        <v>2</v>
      </c>
      <c r="Y17" s="52"/>
      <c r="Z17" s="17" t="str">
        <f t="shared" si="1"/>
        <v>Japan</v>
      </c>
      <c r="AA17" s="17"/>
      <c r="AB17" s="17"/>
      <c r="AC17" s="17"/>
      <c r="AD17" s="17"/>
      <c r="AE17" s="32"/>
      <c r="AF17" s="41"/>
      <c r="AG17" s="9"/>
      <c r="AH17" s="9"/>
      <c r="AI17" s="9"/>
      <c r="AJ17" s="42"/>
      <c r="AK17" s="42"/>
      <c r="AL17" s="42"/>
      <c r="AM17" s="42"/>
      <c r="AN17" s="42"/>
      <c r="AO17" s="43"/>
      <c r="AP17" s="33"/>
    </row>
    <row r="18" spans="1:42" s="1" customFormat="1" ht="15" customHeight="1" x14ac:dyDescent="0.25">
      <c r="A18" s="21">
        <v>23</v>
      </c>
      <c r="B18" s="62"/>
      <c r="C18" s="69">
        <v>9</v>
      </c>
      <c r="D18" s="69" t="s">
        <v>9</v>
      </c>
      <c r="E18" s="70">
        <v>42589.75</v>
      </c>
      <c r="F18" s="71">
        <v>42589.75</v>
      </c>
      <c r="G18" s="72" t="s">
        <v>52</v>
      </c>
      <c r="H18" s="73" t="s">
        <v>41</v>
      </c>
      <c r="I18" s="63"/>
      <c r="J18" s="61"/>
      <c r="K18" s="74" t="s">
        <v>2</v>
      </c>
      <c r="L18" s="61"/>
      <c r="M18" s="63"/>
      <c r="N18" s="63" t="s">
        <v>42</v>
      </c>
      <c r="O18" s="75"/>
      <c r="P18" s="64"/>
      <c r="Q18" s="64"/>
      <c r="R18" s="64"/>
      <c r="S18" s="66"/>
      <c r="U18" s="5"/>
      <c r="V18" s="16" t="str">
        <f t="shared" si="0"/>
        <v>Sweden</v>
      </c>
      <c r="W18" s="52"/>
      <c r="X18" s="9" t="s">
        <v>2</v>
      </c>
      <c r="Y18" s="52"/>
      <c r="Z18" s="17" t="str">
        <f t="shared" si="1"/>
        <v>Nigeria</v>
      </c>
      <c r="AA18" s="17"/>
      <c r="AB18" s="17"/>
      <c r="AC18" s="17"/>
      <c r="AD18" s="17"/>
      <c r="AE18" s="32"/>
      <c r="AF18" s="41"/>
      <c r="AG18" s="9"/>
      <c r="AH18" s="9"/>
      <c r="AI18" s="9"/>
      <c r="AJ18" s="42"/>
      <c r="AK18" s="42"/>
      <c r="AL18" s="42"/>
      <c r="AM18" s="42"/>
      <c r="AN18" s="42"/>
      <c r="AO18" s="43"/>
      <c r="AP18" s="33"/>
    </row>
    <row r="19" spans="1:42" s="1" customFormat="1" ht="15" customHeight="1" x14ac:dyDescent="0.25">
      <c r="A19" s="21">
        <v>24</v>
      </c>
      <c r="B19" s="62"/>
      <c r="C19" s="69">
        <v>10</v>
      </c>
      <c r="D19" s="69" t="s">
        <v>3</v>
      </c>
      <c r="E19" s="70">
        <v>42589.625</v>
      </c>
      <c r="F19" s="71">
        <v>42589.625</v>
      </c>
      <c r="G19" s="72" t="s">
        <v>49</v>
      </c>
      <c r="H19" s="73" t="s">
        <v>38</v>
      </c>
      <c r="I19" s="63"/>
      <c r="J19" s="61"/>
      <c r="K19" s="74" t="s">
        <v>2</v>
      </c>
      <c r="L19" s="61"/>
      <c r="M19" s="63"/>
      <c r="N19" s="63" t="s">
        <v>40</v>
      </c>
      <c r="O19" s="75"/>
      <c r="P19" s="64"/>
      <c r="Q19" s="64"/>
      <c r="R19" s="64"/>
      <c r="S19" s="66"/>
      <c r="U19" s="5"/>
      <c r="V19" s="16" t="str">
        <f t="shared" si="0"/>
        <v>Honduras</v>
      </c>
      <c r="W19" s="52"/>
      <c r="X19" s="9" t="s">
        <v>2</v>
      </c>
      <c r="Y19" s="52"/>
      <c r="Z19" s="17" t="str">
        <f t="shared" si="1"/>
        <v>Portugal</v>
      </c>
      <c r="AA19" s="17"/>
      <c r="AB19" s="17"/>
      <c r="AC19" s="17"/>
      <c r="AD19" s="17"/>
      <c r="AE19" s="32"/>
      <c r="AF19" s="41"/>
      <c r="AG19" s="9"/>
      <c r="AH19" s="9"/>
      <c r="AI19" s="9"/>
      <c r="AJ19" s="42"/>
      <c r="AK19" s="42"/>
      <c r="AL19" s="42"/>
      <c r="AM19" s="42"/>
      <c r="AN19" s="42"/>
      <c r="AO19" s="43"/>
      <c r="AP19" s="33"/>
    </row>
    <row r="20" spans="1:42" s="1" customFormat="1" ht="15" customHeight="1" x14ac:dyDescent="0.25">
      <c r="A20" s="21">
        <v>25</v>
      </c>
      <c r="B20" s="62"/>
      <c r="C20" s="69">
        <v>11</v>
      </c>
      <c r="D20" s="69" t="s">
        <v>9</v>
      </c>
      <c r="E20" s="70">
        <v>42589.875</v>
      </c>
      <c r="F20" s="71">
        <v>42589.875</v>
      </c>
      <c r="G20" s="72" t="s">
        <v>52</v>
      </c>
      <c r="H20" s="73" t="s">
        <v>43</v>
      </c>
      <c r="I20" s="63"/>
      <c r="J20" s="61"/>
      <c r="K20" s="74" t="s">
        <v>2</v>
      </c>
      <c r="L20" s="61"/>
      <c r="M20" s="63"/>
      <c r="N20" s="63" t="s">
        <v>17</v>
      </c>
      <c r="O20" s="75"/>
      <c r="P20" s="64"/>
      <c r="Q20" s="64"/>
      <c r="R20" s="64"/>
      <c r="S20" s="66"/>
      <c r="U20" s="5"/>
      <c r="V20" s="16" t="str">
        <f t="shared" si="0"/>
        <v>Japan</v>
      </c>
      <c r="W20" s="52"/>
      <c r="X20" s="9" t="s">
        <v>2</v>
      </c>
      <c r="Y20" s="52"/>
      <c r="Z20" s="17" t="str">
        <f t="shared" si="1"/>
        <v>Colombia</v>
      </c>
      <c r="AA20" s="17"/>
      <c r="AB20" s="17"/>
      <c r="AC20" s="17"/>
      <c r="AD20" s="17"/>
      <c r="AE20" s="32"/>
      <c r="AF20" s="41"/>
      <c r="AG20" s="9"/>
      <c r="AH20" s="9"/>
      <c r="AI20" s="9"/>
      <c r="AJ20" s="42"/>
      <c r="AK20" s="42"/>
      <c r="AL20" s="42"/>
      <c r="AM20" s="42"/>
      <c r="AN20" s="42"/>
      <c r="AO20" s="43"/>
      <c r="AP20" s="33"/>
    </row>
    <row r="21" spans="1:42" s="1" customFormat="1" ht="15" customHeight="1" x14ac:dyDescent="0.25">
      <c r="A21" s="21">
        <v>26</v>
      </c>
      <c r="B21" s="62"/>
      <c r="C21" s="69">
        <v>12</v>
      </c>
      <c r="D21" s="69" t="s">
        <v>10</v>
      </c>
      <c r="E21" s="70">
        <v>42589.541666666664</v>
      </c>
      <c r="F21" s="71">
        <v>42589.541666666664</v>
      </c>
      <c r="G21" s="72" t="s">
        <v>51</v>
      </c>
      <c r="H21" s="73" t="s">
        <v>39</v>
      </c>
      <c r="I21" s="63"/>
      <c r="J21" s="61"/>
      <c r="K21" s="74" t="s">
        <v>2</v>
      </c>
      <c r="L21" s="61"/>
      <c r="M21" s="63"/>
      <c r="N21" s="63" t="s">
        <v>14</v>
      </c>
      <c r="O21" s="75"/>
      <c r="P21" s="64"/>
      <c r="Q21" s="64"/>
      <c r="R21" s="64"/>
      <c r="S21" s="66"/>
      <c r="U21" s="5"/>
      <c r="V21" s="16" t="str">
        <f t="shared" si="0"/>
        <v>Fiji</v>
      </c>
      <c r="W21" s="52"/>
      <c r="X21" s="9" t="s">
        <v>2</v>
      </c>
      <c r="Y21" s="52"/>
      <c r="Z21" s="17" t="str">
        <f t="shared" si="1"/>
        <v>Mexico</v>
      </c>
      <c r="AA21" s="17"/>
      <c r="AB21" s="17"/>
      <c r="AC21" s="17"/>
      <c r="AD21" s="17"/>
      <c r="AE21" s="32"/>
      <c r="AF21" s="41"/>
      <c r="AG21" s="9"/>
      <c r="AH21" s="9"/>
      <c r="AI21" s="9"/>
      <c r="AJ21" s="42"/>
      <c r="AK21" s="42"/>
      <c r="AL21" s="42"/>
      <c r="AM21" s="42"/>
      <c r="AN21" s="42"/>
      <c r="AO21" s="43"/>
      <c r="AP21" s="33"/>
    </row>
    <row r="22" spans="1:42" s="1" customFormat="1" ht="15" customHeight="1" x14ac:dyDescent="0.25">
      <c r="A22" s="21">
        <v>27</v>
      </c>
      <c r="B22" s="62"/>
      <c r="C22" s="69">
        <v>13</v>
      </c>
      <c r="D22" s="69" t="s">
        <v>3</v>
      </c>
      <c r="E22" s="70">
        <v>42589.75</v>
      </c>
      <c r="F22" s="71">
        <v>42589.75</v>
      </c>
      <c r="G22" s="72" t="s">
        <v>50</v>
      </c>
      <c r="H22" s="73" t="s">
        <v>15</v>
      </c>
      <c r="I22" s="63"/>
      <c r="J22" s="61"/>
      <c r="K22" s="74" t="s">
        <v>2</v>
      </c>
      <c r="L22" s="61"/>
      <c r="M22" s="63"/>
      <c r="N22" s="63" t="s">
        <v>46</v>
      </c>
      <c r="O22" s="75"/>
      <c r="P22" s="64"/>
      <c r="Q22" s="64"/>
      <c r="R22" s="64"/>
      <c r="S22" s="66"/>
      <c r="U22" s="5"/>
      <c r="V22" s="16" t="str">
        <f t="shared" si="0"/>
        <v>Argentina</v>
      </c>
      <c r="W22" s="52"/>
      <c r="X22" s="9" t="s">
        <v>2</v>
      </c>
      <c r="Y22" s="52"/>
      <c r="Z22" s="17" t="str">
        <f t="shared" si="1"/>
        <v>Algeria</v>
      </c>
      <c r="AA22" s="17"/>
      <c r="AB22" s="17"/>
      <c r="AC22" s="17"/>
      <c r="AD22" s="17"/>
      <c r="AE22" s="32"/>
      <c r="AF22" s="41"/>
      <c r="AG22" s="9"/>
      <c r="AH22" s="9"/>
      <c r="AI22" s="9"/>
      <c r="AJ22" s="42"/>
      <c r="AK22" s="42"/>
      <c r="AL22" s="42"/>
      <c r="AM22" s="42"/>
      <c r="AN22" s="42"/>
      <c r="AO22" s="43"/>
      <c r="AP22" s="33"/>
    </row>
    <row r="23" spans="1:42" s="1" customFormat="1" ht="15" customHeight="1" x14ac:dyDescent="0.25">
      <c r="A23" s="21">
        <v>28</v>
      </c>
      <c r="B23" s="62"/>
      <c r="C23" s="69">
        <v>14</v>
      </c>
      <c r="D23" s="69" t="s">
        <v>5</v>
      </c>
      <c r="E23" s="70">
        <v>42589.791666666664</v>
      </c>
      <c r="F23" s="71">
        <v>42589.791666666664</v>
      </c>
      <c r="G23" s="72" t="s">
        <v>49</v>
      </c>
      <c r="H23" s="73" t="s">
        <v>44</v>
      </c>
      <c r="I23" s="63"/>
      <c r="J23" s="61"/>
      <c r="K23" s="74" t="s">
        <v>2</v>
      </c>
      <c r="L23" s="61"/>
      <c r="M23" s="63"/>
      <c r="N23" s="63" t="s">
        <v>48</v>
      </c>
      <c r="O23" s="75"/>
      <c r="P23" s="64"/>
      <c r="Q23" s="64"/>
      <c r="R23" s="64"/>
      <c r="S23" s="66"/>
      <c r="U23" s="5"/>
      <c r="V23" s="16" t="str">
        <f t="shared" si="0"/>
        <v>Denmark</v>
      </c>
      <c r="W23" s="52"/>
      <c r="X23" s="9" t="s">
        <v>2</v>
      </c>
      <c r="Y23" s="52"/>
      <c r="Z23" s="17" t="str">
        <f t="shared" si="1"/>
        <v>South Africa</v>
      </c>
      <c r="AA23" s="17"/>
      <c r="AB23" s="17"/>
      <c r="AC23" s="17"/>
      <c r="AD23" s="17"/>
      <c r="AE23" s="32"/>
      <c r="AF23" s="41"/>
      <c r="AG23" s="9"/>
      <c r="AH23" s="9"/>
      <c r="AI23" s="9"/>
      <c r="AJ23" s="42"/>
      <c r="AK23" s="42"/>
      <c r="AL23" s="42"/>
      <c r="AM23" s="42"/>
      <c r="AN23" s="42"/>
      <c r="AO23" s="43"/>
      <c r="AP23" s="33"/>
    </row>
    <row r="24" spans="1:42" s="1" customFormat="1" ht="15" customHeight="1" x14ac:dyDescent="0.25">
      <c r="A24" s="21">
        <v>29</v>
      </c>
      <c r="B24" s="62"/>
      <c r="C24" s="69">
        <v>15</v>
      </c>
      <c r="D24" s="69" t="s">
        <v>10</v>
      </c>
      <c r="E24" s="70">
        <v>42589.666666666664</v>
      </c>
      <c r="F24" s="71">
        <v>42589.666666666664</v>
      </c>
      <c r="G24" s="72" t="s">
        <v>51</v>
      </c>
      <c r="H24" s="73" t="s">
        <v>45</v>
      </c>
      <c r="I24" s="63"/>
      <c r="J24" s="61"/>
      <c r="K24" s="74" t="s">
        <v>2</v>
      </c>
      <c r="L24" s="61"/>
      <c r="M24" s="63"/>
      <c r="N24" s="63" t="s">
        <v>47</v>
      </c>
      <c r="O24" s="75"/>
      <c r="P24" s="64"/>
      <c r="Q24" s="64"/>
      <c r="R24" s="64"/>
      <c r="S24" s="66"/>
      <c r="U24" s="5"/>
      <c r="V24" s="16" t="str">
        <f t="shared" si="0"/>
        <v>Germany</v>
      </c>
      <c r="W24" s="52"/>
      <c r="X24" s="9" t="s">
        <v>2</v>
      </c>
      <c r="Y24" s="52"/>
      <c r="Z24" s="17" t="str">
        <f t="shared" si="1"/>
        <v>Korea Republic</v>
      </c>
      <c r="AA24" s="17"/>
      <c r="AB24" s="17"/>
      <c r="AC24" s="17"/>
      <c r="AD24" s="17"/>
      <c r="AE24" s="32"/>
      <c r="AF24" s="41"/>
      <c r="AG24" s="9"/>
      <c r="AH24" s="9"/>
      <c r="AI24" s="9"/>
      <c r="AJ24" s="42"/>
      <c r="AK24" s="42"/>
      <c r="AL24" s="42"/>
      <c r="AM24" s="42"/>
      <c r="AN24" s="42"/>
      <c r="AO24" s="43"/>
      <c r="AP24" s="33"/>
    </row>
    <row r="25" spans="1:42" s="1" customFormat="1" ht="15" customHeight="1" x14ac:dyDescent="0.25">
      <c r="A25" s="21">
        <v>30</v>
      </c>
      <c r="B25" s="62"/>
      <c r="C25" s="69">
        <v>16</v>
      </c>
      <c r="D25" s="69" t="s">
        <v>5</v>
      </c>
      <c r="E25" s="70">
        <v>42589.916666666664</v>
      </c>
      <c r="F25" s="71">
        <v>42589.916666666664</v>
      </c>
      <c r="G25" s="72" t="s">
        <v>49</v>
      </c>
      <c r="H25" s="73" t="s">
        <v>16</v>
      </c>
      <c r="I25" s="63"/>
      <c r="J25" s="61"/>
      <c r="K25" s="74" t="s">
        <v>2</v>
      </c>
      <c r="L25" s="61"/>
      <c r="M25" s="63"/>
      <c r="N25" s="63" t="s">
        <v>37</v>
      </c>
      <c r="O25" s="75"/>
      <c r="P25" s="64"/>
      <c r="Q25" s="64"/>
      <c r="R25" s="64"/>
      <c r="S25" s="66"/>
      <c r="U25" s="5"/>
      <c r="V25" s="16" t="str">
        <f t="shared" si="0"/>
        <v>Brazil</v>
      </c>
      <c r="W25" s="52"/>
      <c r="X25" s="9" t="s">
        <v>2</v>
      </c>
      <c r="Y25" s="52"/>
      <c r="Z25" s="17" t="str">
        <f t="shared" si="1"/>
        <v>Iraq</v>
      </c>
      <c r="AA25" s="17"/>
      <c r="AB25" s="17"/>
      <c r="AC25" s="17"/>
      <c r="AD25" s="17"/>
      <c r="AE25" s="32"/>
      <c r="AF25" s="41"/>
      <c r="AG25" s="9"/>
      <c r="AH25" s="9"/>
      <c r="AI25" s="9"/>
      <c r="AJ25" s="42"/>
      <c r="AK25" s="42"/>
      <c r="AL25" s="42"/>
      <c r="AM25" s="42"/>
      <c r="AN25" s="42"/>
      <c r="AO25" s="43"/>
      <c r="AP25" s="33"/>
    </row>
    <row r="26" spans="1:42" s="1" customFormat="1" ht="15" customHeight="1" x14ac:dyDescent="0.25">
      <c r="A26" s="21">
        <v>31</v>
      </c>
      <c r="B26" s="62"/>
      <c r="C26" s="69">
        <v>17</v>
      </c>
      <c r="D26" s="69" t="s">
        <v>3</v>
      </c>
      <c r="E26" s="70">
        <v>42592.541666666664</v>
      </c>
      <c r="F26" s="71">
        <v>42592.541666666664</v>
      </c>
      <c r="G26" s="72" t="s">
        <v>53</v>
      </c>
      <c r="H26" s="73" t="s">
        <v>46</v>
      </c>
      <c r="I26" s="63"/>
      <c r="J26" s="61"/>
      <c r="K26" s="74" t="s">
        <v>2</v>
      </c>
      <c r="L26" s="61"/>
      <c r="M26" s="63"/>
      <c r="N26" s="63" t="s">
        <v>40</v>
      </c>
      <c r="O26" s="75"/>
      <c r="P26" s="64"/>
      <c r="Q26" s="64"/>
      <c r="R26" s="64"/>
      <c r="S26" s="66"/>
      <c r="U26" s="5"/>
      <c r="V26" s="16" t="str">
        <f t="shared" si="0"/>
        <v>Algeria</v>
      </c>
      <c r="W26" s="52"/>
      <c r="X26" s="9" t="s">
        <v>2</v>
      </c>
      <c r="Y26" s="52"/>
      <c r="Z26" s="17" t="str">
        <f t="shared" si="1"/>
        <v>Portugal</v>
      </c>
      <c r="AA26" s="17"/>
      <c r="AB26" s="17"/>
      <c r="AC26" s="17"/>
      <c r="AD26" s="17"/>
      <c r="AE26" s="32"/>
      <c r="AF26" s="41"/>
      <c r="AG26" s="9"/>
      <c r="AH26" s="9"/>
      <c r="AI26" s="9"/>
      <c r="AJ26" s="42"/>
      <c r="AK26" s="42"/>
      <c r="AL26" s="42"/>
      <c r="AM26" s="42"/>
      <c r="AN26" s="42"/>
      <c r="AO26" s="43"/>
      <c r="AP26" s="33"/>
    </row>
    <row r="27" spans="1:42" s="1" customFormat="1" ht="15" customHeight="1" x14ac:dyDescent="0.25">
      <c r="A27" s="21">
        <v>32</v>
      </c>
      <c r="B27" s="62"/>
      <c r="C27" s="69">
        <v>18</v>
      </c>
      <c r="D27" s="69" t="s">
        <v>3</v>
      </c>
      <c r="E27" s="70">
        <v>42592.541666666664</v>
      </c>
      <c r="F27" s="71">
        <v>42592.541666666664</v>
      </c>
      <c r="G27" s="72" t="s">
        <v>49</v>
      </c>
      <c r="H27" s="73" t="s">
        <v>15</v>
      </c>
      <c r="I27" s="63"/>
      <c r="J27" s="61"/>
      <c r="K27" s="74" t="s">
        <v>2</v>
      </c>
      <c r="L27" s="61"/>
      <c r="M27" s="63"/>
      <c r="N27" s="63" t="s">
        <v>38</v>
      </c>
      <c r="O27" s="75"/>
      <c r="P27" s="64"/>
      <c r="Q27" s="64"/>
      <c r="R27" s="64"/>
      <c r="S27" s="66"/>
      <c r="U27" s="5"/>
      <c r="V27" s="16" t="str">
        <f t="shared" si="0"/>
        <v>Argentina</v>
      </c>
      <c r="W27" s="52"/>
      <c r="X27" s="9" t="s">
        <v>2</v>
      </c>
      <c r="Y27" s="52"/>
      <c r="Z27" s="17" t="str">
        <f t="shared" si="1"/>
        <v>Honduras</v>
      </c>
      <c r="AA27" s="17"/>
      <c r="AB27" s="17"/>
      <c r="AC27" s="17"/>
      <c r="AD27" s="17"/>
      <c r="AE27" s="32"/>
      <c r="AF27" s="41"/>
      <c r="AG27" s="9"/>
      <c r="AH27" s="9"/>
      <c r="AI27" s="9"/>
      <c r="AJ27" s="42"/>
      <c r="AK27" s="42"/>
      <c r="AL27" s="42"/>
      <c r="AM27" s="42"/>
      <c r="AN27" s="42"/>
      <c r="AO27" s="43"/>
      <c r="AP27" s="33"/>
    </row>
    <row r="28" spans="1:42" s="1" customFormat="1" ht="15" customHeight="1" x14ac:dyDescent="0.25">
      <c r="A28" s="21">
        <v>33</v>
      </c>
      <c r="B28" s="62"/>
      <c r="C28" s="69">
        <v>19</v>
      </c>
      <c r="D28" s="69" t="s">
        <v>10</v>
      </c>
      <c r="E28" s="70">
        <v>42592.666666666664</v>
      </c>
      <c r="F28" s="71">
        <v>42592.666666666664</v>
      </c>
      <c r="G28" s="72" t="s">
        <v>53</v>
      </c>
      <c r="H28" s="73" t="s">
        <v>45</v>
      </c>
      <c r="I28" s="63"/>
      <c r="J28" s="61"/>
      <c r="K28" s="74" t="s">
        <v>2</v>
      </c>
      <c r="L28" s="61"/>
      <c r="M28" s="63"/>
      <c r="N28" s="63" t="s">
        <v>39</v>
      </c>
      <c r="O28" s="75"/>
      <c r="P28" s="64"/>
      <c r="Q28" s="64"/>
      <c r="R28" s="64"/>
      <c r="S28" s="66"/>
      <c r="U28" s="5"/>
      <c r="V28" s="16" t="str">
        <f t="shared" si="0"/>
        <v>Germany</v>
      </c>
      <c r="W28" s="52"/>
      <c r="X28" s="9" t="s">
        <v>2</v>
      </c>
      <c r="Y28" s="52"/>
      <c r="Z28" s="17" t="str">
        <f t="shared" si="1"/>
        <v>Fiji</v>
      </c>
      <c r="AA28" s="17"/>
      <c r="AB28" s="17"/>
      <c r="AC28" s="17"/>
      <c r="AD28" s="17"/>
      <c r="AE28" s="32"/>
      <c r="AF28" s="41"/>
      <c r="AG28" s="9"/>
      <c r="AH28" s="9"/>
      <c r="AI28" s="9"/>
      <c r="AJ28" s="42"/>
      <c r="AK28" s="42"/>
      <c r="AL28" s="42"/>
      <c r="AM28" s="42"/>
      <c r="AN28" s="42"/>
      <c r="AO28" s="43"/>
      <c r="AP28" s="33"/>
    </row>
    <row r="29" spans="1:42" s="1" customFormat="1" ht="15" customHeight="1" x14ac:dyDescent="0.25">
      <c r="A29" s="21">
        <v>34</v>
      </c>
      <c r="B29" s="62"/>
      <c r="C29" s="69">
        <v>20</v>
      </c>
      <c r="D29" s="69" t="s">
        <v>10</v>
      </c>
      <c r="E29" s="70">
        <v>42592.666666666664</v>
      </c>
      <c r="F29" s="71">
        <v>42592.666666666664</v>
      </c>
      <c r="G29" s="72" t="s">
        <v>49</v>
      </c>
      <c r="H29" s="73" t="s">
        <v>47</v>
      </c>
      <c r="I29" s="63"/>
      <c r="J29" s="61"/>
      <c r="K29" s="74" t="s">
        <v>2</v>
      </c>
      <c r="L29" s="61"/>
      <c r="M29" s="63"/>
      <c r="N29" s="63" t="s">
        <v>14</v>
      </c>
      <c r="O29" s="75"/>
      <c r="P29" s="64"/>
      <c r="Q29" s="64"/>
      <c r="R29" s="64"/>
      <c r="S29" s="66"/>
      <c r="U29" s="5"/>
      <c r="V29" s="16" t="str">
        <f t="shared" si="0"/>
        <v>Korea Republic</v>
      </c>
      <c r="W29" s="52"/>
      <c r="X29" s="9" t="s">
        <v>2</v>
      </c>
      <c r="Y29" s="52"/>
      <c r="Z29" s="17" t="str">
        <f t="shared" si="1"/>
        <v>Mexico</v>
      </c>
      <c r="AA29" s="17"/>
      <c r="AB29" s="17"/>
      <c r="AC29" s="17"/>
      <c r="AD29" s="17"/>
      <c r="AE29" s="32"/>
      <c r="AF29" s="41"/>
      <c r="AG29" s="9"/>
      <c r="AH29" s="9"/>
      <c r="AI29" s="9"/>
      <c r="AJ29" s="42"/>
      <c r="AK29" s="42"/>
      <c r="AL29" s="42"/>
      <c r="AM29" s="42"/>
      <c r="AN29" s="42"/>
      <c r="AO29" s="43"/>
      <c r="AP29" s="33"/>
    </row>
    <row r="30" spans="1:42" s="1" customFormat="1" ht="15" customHeight="1" x14ac:dyDescent="0.25">
      <c r="A30" s="21">
        <v>35</v>
      </c>
      <c r="B30" s="62"/>
      <c r="C30" s="69">
        <v>21</v>
      </c>
      <c r="D30" s="69" t="s">
        <v>9</v>
      </c>
      <c r="E30" s="70">
        <v>42592.791666666664</v>
      </c>
      <c r="F30" s="71">
        <v>42592.791666666664</v>
      </c>
      <c r="G30" s="72" t="s">
        <v>54</v>
      </c>
      <c r="H30" s="73" t="s">
        <v>17</v>
      </c>
      <c r="I30" s="63"/>
      <c r="J30" s="61"/>
      <c r="K30" s="74" t="s">
        <v>2</v>
      </c>
      <c r="L30" s="61"/>
      <c r="M30" s="63"/>
      <c r="N30" s="63" t="s">
        <v>42</v>
      </c>
      <c r="O30" s="75"/>
      <c r="P30" s="64"/>
      <c r="Q30" s="64"/>
      <c r="R30" s="64"/>
      <c r="S30" s="66"/>
      <c r="U30" s="5"/>
      <c r="V30" s="16" t="str">
        <f t="shared" si="0"/>
        <v>Colombia</v>
      </c>
      <c r="W30" s="52"/>
      <c r="X30" s="9" t="s">
        <v>2</v>
      </c>
      <c r="Y30" s="52"/>
      <c r="Z30" s="17" t="str">
        <f t="shared" si="1"/>
        <v>Nigeria</v>
      </c>
      <c r="AA30" s="17"/>
      <c r="AB30" s="17"/>
      <c r="AC30" s="17"/>
      <c r="AD30" s="17"/>
      <c r="AE30" s="32"/>
      <c r="AF30" s="41"/>
      <c r="AG30" s="9"/>
      <c r="AH30" s="9"/>
      <c r="AI30" s="9"/>
      <c r="AJ30" s="42"/>
      <c r="AK30" s="42"/>
      <c r="AL30" s="42"/>
      <c r="AM30" s="42"/>
      <c r="AN30" s="42"/>
      <c r="AO30" s="43"/>
      <c r="AP30" s="33"/>
    </row>
    <row r="31" spans="1:42" s="1" customFormat="1" ht="15" customHeight="1" x14ac:dyDescent="0.25">
      <c r="A31" s="21">
        <v>36</v>
      </c>
      <c r="B31" s="62"/>
      <c r="C31" s="69">
        <v>22</v>
      </c>
      <c r="D31" s="69" t="s">
        <v>9</v>
      </c>
      <c r="E31" s="70">
        <v>42592.791666666664</v>
      </c>
      <c r="F31" s="71">
        <v>42592.791666666664</v>
      </c>
      <c r="G31" s="72" t="s">
        <v>51</v>
      </c>
      <c r="H31" s="73" t="s">
        <v>43</v>
      </c>
      <c r="I31" s="63"/>
      <c r="J31" s="61"/>
      <c r="K31" s="74" t="s">
        <v>2</v>
      </c>
      <c r="L31" s="61"/>
      <c r="M31" s="63"/>
      <c r="N31" s="63" t="s">
        <v>41</v>
      </c>
      <c r="O31" s="75"/>
      <c r="P31" s="64"/>
      <c r="Q31" s="64"/>
      <c r="R31" s="64"/>
      <c r="S31" s="66"/>
      <c r="U31" s="5"/>
      <c r="V31" s="16" t="str">
        <f t="shared" si="0"/>
        <v>Japan</v>
      </c>
      <c r="W31" s="52"/>
      <c r="X31" s="9" t="s">
        <v>2</v>
      </c>
      <c r="Y31" s="52"/>
      <c r="Z31" s="17" t="str">
        <f t="shared" si="1"/>
        <v>Sweden</v>
      </c>
      <c r="AA31" s="17"/>
      <c r="AB31" s="17"/>
      <c r="AC31" s="17"/>
      <c r="AD31" s="17"/>
      <c r="AE31" s="32"/>
      <c r="AF31" s="41"/>
      <c r="AG31" s="9"/>
      <c r="AH31" s="9"/>
      <c r="AI31" s="9"/>
      <c r="AJ31" s="42"/>
      <c r="AK31" s="42"/>
      <c r="AL31" s="42"/>
      <c r="AM31" s="42"/>
      <c r="AN31" s="42"/>
      <c r="AO31" s="43"/>
      <c r="AP31" s="33"/>
    </row>
    <row r="32" spans="1:42" s="1" customFormat="1" ht="15" customHeight="1" x14ac:dyDescent="0.25">
      <c r="A32" s="21">
        <v>37</v>
      </c>
      <c r="B32" s="62"/>
      <c r="C32" s="69">
        <v>23</v>
      </c>
      <c r="D32" s="69" t="s">
        <v>5</v>
      </c>
      <c r="E32" s="70">
        <v>42592.916666666664</v>
      </c>
      <c r="F32" s="71">
        <v>42592.916666666664</v>
      </c>
      <c r="G32" s="72" t="s">
        <v>51</v>
      </c>
      <c r="H32" s="73" t="s">
        <v>44</v>
      </c>
      <c r="I32" s="63"/>
      <c r="J32" s="61"/>
      <c r="K32" s="74" t="s">
        <v>2</v>
      </c>
      <c r="L32" s="61"/>
      <c r="M32" s="63"/>
      <c r="N32" s="63" t="s">
        <v>16</v>
      </c>
      <c r="O32" s="75"/>
      <c r="P32" s="64"/>
      <c r="Q32" s="64"/>
      <c r="R32" s="64"/>
      <c r="S32" s="66"/>
      <c r="U32" s="5"/>
      <c r="V32" s="16" t="str">
        <f t="shared" si="0"/>
        <v>Denmark</v>
      </c>
      <c r="W32" s="52"/>
      <c r="X32" s="9" t="s">
        <v>2</v>
      </c>
      <c r="Y32" s="52"/>
      <c r="Z32" s="17" t="str">
        <f t="shared" si="1"/>
        <v>Brazil</v>
      </c>
      <c r="AA32" s="17"/>
      <c r="AB32" s="17"/>
      <c r="AC32" s="17"/>
      <c r="AD32" s="17"/>
      <c r="AE32" s="32"/>
      <c r="AF32" s="41"/>
      <c r="AG32" s="9"/>
      <c r="AH32" s="9"/>
      <c r="AI32" s="9"/>
      <c r="AJ32" s="42"/>
      <c r="AK32" s="42"/>
      <c r="AL32" s="42"/>
      <c r="AM32" s="42"/>
      <c r="AN32" s="42"/>
      <c r="AO32" s="43"/>
      <c r="AP32" s="33"/>
    </row>
    <row r="33" spans="1:42" s="1" customFormat="1" ht="15" customHeight="1" x14ac:dyDescent="0.25">
      <c r="A33" s="21">
        <v>38</v>
      </c>
      <c r="B33" s="62"/>
      <c r="C33" s="69">
        <v>24</v>
      </c>
      <c r="D33" s="69" t="s">
        <v>5</v>
      </c>
      <c r="E33" s="70">
        <v>42592.916666666664</v>
      </c>
      <c r="F33" s="71">
        <v>42592.916666666664</v>
      </c>
      <c r="G33" s="72" t="s">
        <v>54</v>
      </c>
      <c r="H33" s="73" t="s">
        <v>48</v>
      </c>
      <c r="I33" s="63"/>
      <c r="J33" s="61"/>
      <c r="K33" s="74" t="s">
        <v>2</v>
      </c>
      <c r="L33" s="61"/>
      <c r="M33" s="63"/>
      <c r="N33" s="63" t="s">
        <v>37</v>
      </c>
      <c r="O33" s="75"/>
      <c r="P33" s="64"/>
      <c r="Q33" s="64"/>
      <c r="R33" s="64"/>
      <c r="S33" s="66"/>
      <c r="U33" s="5"/>
      <c r="V33" s="16" t="str">
        <f t="shared" si="0"/>
        <v>South Africa</v>
      </c>
      <c r="W33" s="52"/>
      <c r="X33" s="9" t="s">
        <v>2</v>
      </c>
      <c r="Y33" s="52"/>
      <c r="Z33" s="17" t="str">
        <f t="shared" si="1"/>
        <v>Iraq</v>
      </c>
      <c r="AA33" s="17"/>
      <c r="AB33" s="17"/>
      <c r="AC33" s="17"/>
      <c r="AD33" s="17"/>
      <c r="AE33" s="32"/>
      <c r="AF33" s="41"/>
      <c r="AG33" s="9"/>
      <c r="AH33" s="9"/>
      <c r="AI33" s="9"/>
      <c r="AJ33" s="42"/>
      <c r="AK33" s="42"/>
      <c r="AL33" s="42"/>
      <c r="AM33" s="42"/>
      <c r="AN33" s="42"/>
      <c r="AO33" s="43"/>
      <c r="AP33" s="33"/>
    </row>
    <row r="34" spans="1:42" s="1" customFormat="1" ht="15" customHeight="1" x14ac:dyDescent="0.25">
      <c r="A34" s="21"/>
      <c r="B34" s="62"/>
      <c r="C34" s="64"/>
      <c r="D34" s="64"/>
      <c r="E34" s="76"/>
      <c r="F34" s="77"/>
      <c r="G34" s="77"/>
      <c r="H34" s="73"/>
      <c r="I34" s="63"/>
      <c r="J34" s="64"/>
      <c r="K34" s="64"/>
      <c r="L34" s="64"/>
      <c r="M34" s="63"/>
      <c r="N34" s="63"/>
      <c r="O34" s="65"/>
      <c r="P34" s="65"/>
      <c r="Q34" s="65"/>
      <c r="R34" s="65"/>
      <c r="S34" s="66"/>
      <c r="U34" s="5"/>
      <c r="V34" s="6"/>
      <c r="W34" s="9"/>
      <c r="X34" s="9"/>
      <c r="Y34" s="9"/>
      <c r="Z34" s="6"/>
      <c r="AA34" s="6"/>
      <c r="AB34" s="6"/>
      <c r="AC34" s="6"/>
      <c r="AD34" s="6"/>
      <c r="AE34" s="32"/>
      <c r="AF34" s="32"/>
      <c r="AG34" s="9"/>
      <c r="AH34" s="9"/>
      <c r="AI34" s="9"/>
      <c r="AJ34" s="32"/>
      <c r="AK34" s="32"/>
      <c r="AL34" s="32"/>
      <c r="AM34" s="32"/>
      <c r="AN34" s="32"/>
      <c r="AO34" s="33"/>
      <c r="AP34" s="33"/>
    </row>
    <row r="35" spans="1:42" s="1" customFormat="1" ht="15" customHeight="1" x14ac:dyDescent="0.25">
      <c r="A35" s="21"/>
      <c r="B35" s="89" t="s">
        <v>21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  <c r="U35" s="115"/>
      <c r="V35" s="116"/>
      <c r="W35" s="116"/>
      <c r="X35" s="116"/>
      <c r="Y35" s="116"/>
      <c r="Z35" s="116"/>
      <c r="AA35" s="116"/>
      <c r="AB35" s="116"/>
      <c r="AC35" s="116"/>
      <c r="AD35" s="116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</row>
    <row r="36" spans="1:42" s="1" customFormat="1" ht="15" customHeight="1" x14ac:dyDescent="0.25">
      <c r="A36" s="21"/>
      <c r="B36" s="6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U36" s="5"/>
      <c r="V36" s="6"/>
      <c r="W36" s="9"/>
      <c r="X36" s="9"/>
      <c r="Y36" s="9"/>
      <c r="Z36" s="6"/>
      <c r="AA36" s="6"/>
      <c r="AB36" s="6"/>
      <c r="AC36" s="6"/>
      <c r="AD36" s="6"/>
      <c r="AE36" s="32"/>
      <c r="AF36" s="32"/>
      <c r="AG36" s="9"/>
      <c r="AH36" s="9"/>
      <c r="AI36" s="9"/>
      <c r="AJ36" s="32"/>
      <c r="AK36" s="32"/>
      <c r="AL36" s="32"/>
      <c r="AM36" s="32"/>
      <c r="AN36" s="32"/>
      <c r="AO36" s="33"/>
      <c r="AP36" s="33"/>
    </row>
    <row r="37" spans="1:42" s="1" customFormat="1" ht="15" customHeight="1" x14ac:dyDescent="0.25">
      <c r="A37" s="21"/>
      <c r="B37" s="62"/>
      <c r="C37" s="65"/>
      <c r="D37" s="65"/>
      <c r="E37" s="65"/>
      <c r="F37" s="65"/>
      <c r="G37" s="65"/>
      <c r="H37" s="88" t="s">
        <v>11</v>
      </c>
      <c r="I37" s="123" t="s">
        <v>8</v>
      </c>
      <c r="J37" s="123"/>
      <c r="K37" s="123"/>
      <c r="L37" s="123"/>
      <c r="M37" s="123"/>
      <c r="N37" s="88" t="s">
        <v>12</v>
      </c>
      <c r="O37" s="65"/>
      <c r="P37" s="65"/>
      <c r="Q37" s="65"/>
      <c r="R37" s="65"/>
      <c r="S37" s="66"/>
      <c r="U37" s="5">
        <v>0</v>
      </c>
      <c r="V37" s="20" t="s">
        <v>11</v>
      </c>
      <c r="W37" s="125" t="s">
        <v>8</v>
      </c>
      <c r="X37" s="125"/>
      <c r="Y37" s="125"/>
      <c r="Z37" s="20" t="s">
        <v>12</v>
      </c>
      <c r="AA37" s="6"/>
      <c r="AB37" s="6"/>
      <c r="AC37" s="6"/>
      <c r="AD37" s="6"/>
      <c r="AE37" s="36"/>
      <c r="AF37" s="37"/>
      <c r="AG37" s="114"/>
      <c r="AH37" s="114"/>
      <c r="AI37" s="114"/>
      <c r="AJ37" s="37"/>
      <c r="AK37" s="32"/>
      <c r="AL37" s="32"/>
      <c r="AM37" s="32"/>
      <c r="AN37" s="32"/>
      <c r="AO37" s="33"/>
      <c r="AP37" s="33"/>
    </row>
    <row r="38" spans="1:42" s="1" customFormat="1" ht="15" customHeight="1" x14ac:dyDescent="0.25">
      <c r="A38" s="21"/>
      <c r="B38" s="62"/>
      <c r="C38" s="65"/>
      <c r="D38" s="65"/>
      <c r="E38" s="65"/>
      <c r="F38" s="65"/>
      <c r="G38" s="65"/>
      <c r="H38" s="78" t="str">
        <f>VLOOKUP(1,'Dummy Table1'!$JTQ$4:$JTR$7,2,FALSE)</f>
        <v>Iraq</v>
      </c>
      <c r="I38" s="119" t="s">
        <v>5</v>
      </c>
      <c r="J38" s="119"/>
      <c r="K38" s="119"/>
      <c r="L38" s="119"/>
      <c r="M38" s="119"/>
      <c r="N38" s="78" t="str">
        <f>VLOOKUP(2,'Dummy Table1'!$JTQ$4:$JTR$7,2,FALSE)</f>
        <v>Denmark</v>
      </c>
      <c r="O38" s="65"/>
      <c r="P38" s="65"/>
      <c r="Q38" s="65"/>
      <c r="R38" s="65"/>
      <c r="S38" s="66"/>
      <c r="U38" s="5"/>
      <c r="V38" s="54" t="str">
        <f>IF(W27&lt;&gt;"",VLOOKUP(1,'Dummy Table1'!$Y$4:$Z$7,2,FALSE),"")</f>
        <v/>
      </c>
      <c r="W38" s="126" t="s">
        <v>5</v>
      </c>
      <c r="X38" s="126"/>
      <c r="Y38" s="126"/>
      <c r="Z38" s="54" t="str">
        <f>IF(W27&lt;&gt;"",VLOOKUP(2,'Dummy Table1'!$Y$4:$Z$7,2,FALSE),"")</f>
        <v/>
      </c>
      <c r="AA38" s="6"/>
      <c r="AB38" s="6"/>
      <c r="AC38" s="6"/>
      <c r="AD38" s="6"/>
      <c r="AE38" s="32"/>
      <c r="AF38" s="44"/>
      <c r="AG38" s="114"/>
      <c r="AH38" s="114"/>
      <c r="AI38" s="114"/>
      <c r="AJ38" s="44"/>
      <c r="AK38" s="32"/>
      <c r="AL38" s="32"/>
      <c r="AM38" s="32"/>
      <c r="AN38" s="32"/>
      <c r="AO38" s="33"/>
      <c r="AP38" s="45"/>
    </row>
    <row r="39" spans="1:42" s="1" customFormat="1" ht="15" customHeight="1" x14ac:dyDescent="0.25">
      <c r="A39" s="21"/>
      <c r="B39" s="62"/>
      <c r="C39" s="65"/>
      <c r="D39" s="65"/>
      <c r="E39" s="65"/>
      <c r="F39" s="65"/>
      <c r="G39" s="65"/>
      <c r="H39" s="78" t="str">
        <f>VLOOKUP(1,'Dummy Table1'!$JTQ$11:$JTR$14,2,FALSE)</f>
        <v>Brazil</v>
      </c>
      <c r="I39" s="119" t="s">
        <v>9</v>
      </c>
      <c r="J39" s="119"/>
      <c r="K39" s="119"/>
      <c r="L39" s="119"/>
      <c r="M39" s="119"/>
      <c r="N39" s="78" t="str">
        <f>VLOOKUP(2,'Dummy Table1'!$JTQ$11:$JTR$14,2,FALSE)</f>
        <v>South Africa</v>
      </c>
      <c r="O39" s="65"/>
      <c r="P39" s="65"/>
      <c r="Q39" s="65"/>
      <c r="R39" s="65"/>
      <c r="S39" s="66"/>
      <c r="U39" s="5"/>
      <c r="V39" s="54" t="str">
        <f>IF(W29&lt;&gt;"",VLOOKUP(1,'Dummy Table1'!$Y$11:$Z$14,2,FALSE),"")</f>
        <v/>
      </c>
      <c r="W39" s="126" t="s">
        <v>9</v>
      </c>
      <c r="X39" s="126"/>
      <c r="Y39" s="126"/>
      <c r="Z39" s="54" t="str">
        <f>IF(W29&lt;&gt;"",VLOOKUP(2,'Dummy Table1'!$Y$11:$Z$14,2,FALSE),"")</f>
        <v/>
      </c>
      <c r="AA39" s="6"/>
      <c r="AB39" s="6"/>
      <c r="AC39" s="6"/>
      <c r="AD39" s="6"/>
      <c r="AE39" s="32"/>
      <c r="AF39" s="44"/>
      <c r="AG39" s="114"/>
      <c r="AH39" s="114"/>
      <c r="AI39" s="114"/>
      <c r="AJ39" s="44"/>
      <c r="AK39" s="32"/>
      <c r="AL39" s="32"/>
      <c r="AM39" s="32"/>
      <c r="AN39" s="32"/>
      <c r="AO39" s="33"/>
      <c r="AP39" s="45"/>
    </row>
    <row r="40" spans="1:42" s="1" customFormat="1" ht="15" customHeight="1" x14ac:dyDescent="0.25">
      <c r="A40" s="21"/>
      <c r="B40" s="62"/>
      <c r="C40" s="65"/>
      <c r="D40" s="65"/>
      <c r="E40" s="65"/>
      <c r="F40" s="65"/>
      <c r="G40" s="65"/>
      <c r="H40" s="78" t="str">
        <f>VLOOKUP(1,'Dummy Table1'!$JTQ$18:$JTR$21,2,FALSE)</f>
        <v>Portugal</v>
      </c>
      <c r="I40" s="119" t="s">
        <v>10</v>
      </c>
      <c r="J40" s="119"/>
      <c r="K40" s="119"/>
      <c r="L40" s="119"/>
      <c r="M40" s="119"/>
      <c r="N40" s="78" t="str">
        <f>VLOOKUP(2,'Dummy Table1'!$JTQ$18:$JTR$21,2,FALSE)</f>
        <v>Argentina</v>
      </c>
      <c r="O40" s="65"/>
      <c r="P40" s="65"/>
      <c r="Q40" s="65"/>
      <c r="R40" s="65"/>
      <c r="S40" s="66"/>
      <c r="U40" s="5"/>
      <c r="V40" s="54" t="str">
        <f>IF(W31&lt;&gt;"",VLOOKUP(1,'Dummy Table1'!$Y$18:$Z$21,2,FALSE),"")</f>
        <v/>
      </c>
      <c r="W40" s="126" t="s">
        <v>10</v>
      </c>
      <c r="X40" s="126"/>
      <c r="Y40" s="126"/>
      <c r="Z40" s="54" t="str">
        <f>IF(W31&lt;&gt;"",VLOOKUP(2,'Dummy Table1'!$Y$18:$Z$21,2,FALSE),"")</f>
        <v/>
      </c>
      <c r="AA40" s="6"/>
      <c r="AB40" s="6"/>
      <c r="AC40" s="6"/>
      <c r="AD40" s="6"/>
      <c r="AE40" s="32"/>
      <c r="AF40" s="44"/>
      <c r="AG40" s="114"/>
      <c r="AH40" s="114"/>
      <c r="AI40" s="114"/>
      <c r="AJ40" s="44"/>
      <c r="AK40" s="32"/>
      <c r="AL40" s="32"/>
      <c r="AM40" s="32"/>
      <c r="AN40" s="32"/>
      <c r="AO40" s="33"/>
      <c r="AP40" s="45"/>
    </row>
    <row r="41" spans="1:42" s="1" customFormat="1" ht="15" customHeight="1" x14ac:dyDescent="0.25">
      <c r="A41" s="21"/>
      <c r="B41" s="62"/>
      <c r="C41" s="65"/>
      <c r="D41" s="65"/>
      <c r="E41" s="65"/>
      <c r="F41" s="65"/>
      <c r="G41" s="65"/>
      <c r="H41" s="78" t="str">
        <f>VLOOKUP(1,'Dummy Table1'!$JTQ$25:$JTR$28,2,FALSE)</f>
        <v>Mexico</v>
      </c>
      <c r="I41" s="119" t="s">
        <v>3</v>
      </c>
      <c r="J41" s="119"/>
      <c r="K41" s="119"/>
      <c r="L41" s="119"/>
      <c r="M41" s="119"/>
      <c r="N41" s="78" t="str">
        <f>VLOOKUP(2,'Dummy Table1'!$JTQ$25:$JTR$28,2,FALSE)</f>
        <v>Japan</v>
      </c>
      <c r="O41" s="65"/>
      <c r="P41" s="65"/>
      <c r="Q41" s="65"/>
      <c r="R41" s="65"/>
      <c r="S41" s="66"/>
      <c r="U41" s="5"/>
      <c r="V41" s="54" t="str">
        <f>IF(W33&lt;&gt;"",VLOOKUP(1,'Dummy Table1'!$Y$25:$Z$28,2,FALSE),"")</f>
        <v/>
      </c>
      <c r="W41" s="126" t="s">
        <v>3</v>
      </c>
      <c r="X41" s="126"/>
      <c r="Y41" s="126"/>
      <c r="Z41" s="54" t="str">
        <f>IF(W33&lt;&gt;"",VLOOKUP(2,'Dummy Table1'!$Y$25:$Z$28,2,FALSE),"")</f>
        <v/>
      </c>
      <c r="AA41" s="6"/>
      <c r="AB41" s="6"/>
      <c r="AC41" s="6"/>
      <c r="AD41" s="6"/>
      <c r="AE41" s="32"/>
      <c r="AF41" s="44"/>
      <c r="AG41" s="114"/>
      <c r="AH41" s="114"/>
      <c r="AI41" s="114"/>
      <c r="AJ41" s="44"/>
      <c r="AK41" s="32"/>
      <c r="AL41" s="32"/>
      <c r="AM41" s="32"/>
      <c r="AN41" s="32"/>
      <c r="AO41" s="33"/>
      <c r="AP41" s="45"/>
    </row>
    <row r="42" spans="1:42" s="1" customFormat="1" ht="15" customHeight="1" x14ac:dyDescent="0.25">
      <c r="A42" s="21"/>
      <c r="B42" s="62"/>
      <c r="C42" s="65"/>
      <c r="D42" s="65"/>
      <c r="E42" s="65"/>
      <c r="F42" s="65"/>
      <c r="G42" s="65"/>
      <c r="H42" s="64"/>
      <c r="I42" s="64"/>
      <c r="J42" s="64"/>
      <c r="K42" s="64"/>
      <c r="L42" s="64"/>
      <c r="M42" s="64"/>
      <c r="N42" s="64"/>
      <c r="O42" s="65"/>
      <c r="P42" s="65"/>
      <c r="Q42" s="65"/>
      <c r="R42" s="65"/>
      <c r="S42" s="66"/>
      <c r="U42" s="5"/>
      <c r="V42" s="27" t="s">
        <v>28</v>
      </c>
      <c r="W42" s="28"/>
      <c r="X42" s="28" t="s">
        <v>27</v>
      </c>
      <c r="Y42" s="28"/>
      <c r="Z42" s="51"/>
      <c r="AA42" s="6"/>
      <c r="AB42" s="6"/>
      <c r="AC42" s="6"/>
      <c r="AD42" s="6"/>
      <c r="AE42" s="32"/>
      <c r="AF42" s="44"/>
      <c r="AG42" s="9"/>
      <c r="AH42" s="9"/>
      <c r="AI42" s="9"/>
      <c r="AJ42" s="44"/>
      <c r="AK42" s="32"/>
      <c r="AL42" s="32"/>
      <c r="AM42" s="32"/>
      <c r="AN42" s="32"/>
      <c r="AO42" s="33"/>
      <c r="AP42" s="45"/>
    </row>
    <row r="43" spans="1:42" s="1" customFormat="1" ht="15" customHeight="1" x14ac:dyDescent="0.25">
      <c r="A43" s="21"/>
      <c r="B43" s="62"/>
      <c r="C43" s="65"/>
      <c r="D43" s="65"/>
      <c r="E43" s="65"/>
      <c r="F43" s="65"/>
      <c r="G43" s="65"/>
      <c r="H43" s="64"/>
      <c r="I43" s="64"/>
      <c r="J43" s="64"/>
      <c r="K43" s="64"/>
      <c r="L43" s="64"/>
      <c r="M43" s="64"/>
      <c r="N43" s="64"/>
      <c r="O43" s="65"/>
      <c r="P43" s="65"/>
      <c r="Q43" s="65"/>
      <c r="R43" s="65"/>
      <c r="S43" s="66"/>
      <c r="U43" s="5"/>
      <c r="V43" s="27" t="s">
        <v>29</v>
      </c>
      <c r="W43" s="28"/>
      <c r="X43" s="28" t="s">
        <v>27</v>
      </c>
      <c r="Y43" s="28"/>
      <c r="Z43" s="51"/>
      <c r="AA43" s="6"/>
      <c r="AB43" s="6"/>
      <c r="AC43" s="6"/>
      <c r="AD43" s="6"/>
      <c r="AE43" s="32"/>
      <c r="AF43" s="44"/>
      <c r="AG43" s="9"/>
      <c r="AH43" s="9"/>
      <c r="AI43" s="9"/>
      <c r="AJ43" s="44"/>
      <c r="AK43" s="32"/>
      <c r="AL43" s="32"/>
      <c r="AM43" s="32"/>
      <c r="AN43" s="32"/>
      <c r="AO43" s="33"/>
      <c r="AP43" s="45"/>
    </row>
    <row r="44" spans="1:42" s="1" customFormat="1" ht="15" customHeight="1" x14ac:dyDescent="0.25">
      <c r="A44" s="21"/>
      <c r="B44" s="62"/>
      <c r="C44" s="65"/>
      <c r="D44" s="65"/>
      <c r="E44" s="65"/>
      <c r="F44" s="65"/>
      <c r="G44" s="65"/>
      <c r="H44" s="64"/>
      <c r="I44" s="64"/>
      <c r="J44" s="64"/>
      <c r="K44" s="64"/>
      <c r="L44" s="64"/>
      <c r="M44" s="64"/>
      <c r="N44" s="64"/>
      <c r="O44" s="65"/>
      <c r="P44" s="65"/>
      <c r="Q44" s="65"/>
      <c r="R44" s="65"/>
      <c r="S44" s="66"/>
      <c r="U44" s="5"/>
      <c r="V44" s="26"/>
      <c r="W44" s="9"/>
      <c r="X44" s="9"/>
      <c r="Y44" s="9"/>
      <c r="Z44" s="26"/>
      <c r="AA44" s="6"/>
      <c r="AB44" s="6"/>
      <c r="AC44" s="6"/>
      <c r="AD44" s="6"/>
      <c r="AE44" s="32"/>
      <c r="AF44" s="44"/>
      <c r="AG44" s="9"/>
      <c r="AH44" s="9"/>
      <c r="AI44" s="9"/>
      <c r="AJ44" s="44"/>
      <c r="AK44" s="32"/>
      <c r="AL44" s="32"/>
      <c r="AM44" s="32"/>
      <c r="AN44" s="32"/>
      <c r="AO44" s="33"/>
      <c r="AP44" s="46"/>
    </row>
    <row r="45" spans="1:42" s="1" customFormat="1" ht="15" customHeight="1" x14ac:dyDescent="0.25">
      <c r="A45" s="21"/>
      <c r="B45" s="62"/>
      <c r="C45" s="65"/>
      <c r="D45" s="65"/>
      <c r="E45" s="65"/>
      <c r="F45" s="65"/>
      <c r="G45" s="65"/>
      <c r="H45" s="65"/>
      <c r="I45" s="65"/>
      <c r="J45" s="124" t="s">
        <v>25</v>
      </c>
      <c r="K45" s="124"/>
      <c r="L45" s="124"/>
      <c r="M45" s="65"/>
      <c r="N45" s="65"/>
      <c r="O45" s="124" t="s">
        <v>24</v>
      </c>
      <c r="P45" s="124"/>
      <c r="Q45" s="124"/>
      <c r="R45" s="79"/>
      <c r="S45" s="66"/>
      <c r="U45" s="5"/>
      <c r="V45" s="6"/>
      <c r="W45" s="9"/>
      <c r="X45" s="9"/>
      <c r="Y45" s="9"/>
      <c r="Z45" s="6"/>
      <c r="AA45" s="121" t="s">
        <v>24</v>
      </c>
      <c r="AB45" s="121"/>
      <c r="AC45" s="121"/>
      <c r="AE45" s="32"/>
      <c r="AF45" s="32"/>
      <c r="AG45" s="9"/>
      <c r="AH45" s="9"/>
      <c r="AI45" s="9"/>
      <c r="AJ45" s="32"/>
      <c r="AK45" s="117"/>
      <c r="AL45" s="117"/>
      <c r="AM45" s="117"/>
      <c r="AN45" s="32"/>
      <c r="AO45" s="33"/>
      <c r="AP45" s="33"/>
    </row>
    <row r="46" spans="1:42" s="1" customFormat="1" ht="15" customHeight="1" x14ac:dyDescent="0.25">
      <c r="A46" s="21">
        <v>66</v>
      </c>
      <c r="B46" s="62"/>
      <c r="C46" s="69">
        <v>25</v>
      </c>
      <c r="D46" s="69" t="s">
        <v>18</v>
      </c>
      <c r="E46" s="70">
        <v>42595.541666666664</v>
      </c>
      <c r="F46" s="71">
        <f>E46</f>
        <v>42595.541666666664</v>
      </c>
      <c r="G46" s="80" t="s">
        <v>49</v>
      </c>
      <c r="H46" s="73" t="str">
        <f>H41</f>
        <v>Mexico</v>
      </c>
      <c r="I46" s="63"/>
      <c r="J46" s="61"/>
      <c r="K46" s="74" t="s">
        <v>2</v>
      </c>
      <c r="L46" s="61"/>
      <c r="M46" s="63"/>
      <c r="N46" s="75" t="str">
        <f>N40</f>
        <v>Argentina</v>
      </c>
      <c r="O46" s="69"/>
      <c r="P46" s="69" t="s">
        <v>2</v>
      </c>
      <c r="Q46" s="69"/>
      <c r="R46" s="81" t="e">
        <f ca="1">INDIRECT("'["&amp;#REF!&amp;"]Player'!Z"&amp;A46)</f>
        <v>#REF!</v>
      </c>
      <c r="S46" s="82" t="e">
        <f>#REF!</f>
        <v>#REF!</v>
      </c>
      <c r="T46" s="18"/>
      <c r="U46" s="19" t="str">
        <f>V38</f>
        <v/>
      </c>
      <c r="V46" s="16" t="str">
        <f>IF(KORule=1,$H46,IF(V41&lt;&gt;"",V41,"Group D Winner"))</f>
        <v>Mexico</v>
      </c>
      <c r="W46" s="52"/>
      <c r="X46" s="9" t="s">
        <v>2</v>
      </c>
      <c r="Y46" s="52"/>
      <c r="Z46" s="17" t="str">
        <f>IF(KORule=1,$N46,IF(Z40&lt;&gt;"",Z40,"Group C Runner Up"))</f>
        <v>Argentina</v>
      </c>
      <c r="AA46" s="8"/>
      <c r="AB46" s="8" t="s">
        <v>2</v>
      </c>
      <c r="AC46" s="8"/>
      <c r="AE46" s="47"/>
      <c r="AF46" s="41"/>
      <c r="AG46" s="9"/>
      <c r="AH46" s="9"/>
      <c r="AI46" s="9"/>
      <c r="AJ46" s="42"/>
      <c r="AK46" s="8"/>
      <c r="AL46" s="8"/>
      <c r="AM46" s="8"/>
      <c r="AN46" s="47"/>
      <c r="AO46" s="8"/>
      <c r="AP46" s="36"/>
    </row>
    <row r="47" spans="1:42" s="1" customFormat="1" ht="15" customHeight="1" x14ac:dyDescent="0.25">
      <c r="A47" s="21">
        <v>67</v>
      </c>
      <c r="B47" s="62"/>
      <c r="C47" s="69">
        <v>26</v>
      </c>
      <c r="D47" s="69" t="str">
        <f>D46</f>
        <v>QF</v>
      </c>
      <c r="E47" s="70">
        <v>42595.666666666664</v>
      </c>
      <c r="F47" s="71">
        <f>E47</f>
        <v>42595.666666666664</v>
      </c>
      <c r="G47" s="80" t="s">
        <v>51</v>
      </c>
      <c r="H47" s="73" t="str">
        <f>H39</f>
        <v>Brazil</v>
      </c>
      <c r="I47" s="63"/>
      <c r="J47" s="61"/>
      <c r="K47" s="74" t="s">
        <v>2</v>
      </c>
      <c r="L47" s="61"/>
      <c r="M47" s="63"/>
      <c r="N47" s="75" t="str">
        <f>N38</f>
        <v>Denmark</v>
      </c>
      <c r="O47" s="69"/>
      <c r="P47" s="69" t="s">
        <v>2</v>
      </c>
      <c r="Q47" s="69"/>
      <c r="R47" s="81" t="e">
        <f ca="1">INDIRECT("'["&amp;#REF!&amp;"]Player'!Z"&amp;A47)</f>
        <v>#REF!</v>
      </c>
      <c r="S47" s="66"/>
      <c r="T47" s="18"/>
      <c r="U47" s="19" t="str">
        <f>V39</f>
        <v/>
      </c>
      <c r="V47" s="16" t="str">
        <f>IF(KORule=1,$H47,IF(V39&lt;&gt;"",V39,"Group B Winner"))</f>
        <v>Brazil</v>
      </c>
      <c r="W47" s="52"/>
      <c r="X47" s="9" t="s">
        <v>2</v>
      </c>
      <c r="Y47" s="52"/>
      <c r="Z47" s="17" t="str">
        <f>IF(KORule=1,$N47,IF(Z38&lt;&gt;"",Z38,"Group A Runner Up"))</f>
        <v>Denmark</v>
      </c>
      <c r="AA47" s="8"/>
      <c r="AB47" s="8" t="s">
        <v>2</v>
      </c>
      <c r="AC47" s="8"/>
      <c r="AE47" s="47"/>
      <c r="AF47" s="41"/>
      <c r="AG47" s="9"/>
      <c r="AH47" s="9"/>
      <c r="AI47" s="9"/>
      <c r="AJ47" s="42"/>
      <c r="AK47" s="8"/>
      <c r="AL47" s="8"/>
      <c r="AM47" s="8"/>
      <c r="AN47" s="47"/>
      <c r="AO47" s="8"/>
      <c r="AP47" s="36"/>
    </row>
    <row r="48" spans="1:42" s="1" customFormat="1" ht="15" customHeight="1" x14ac:dyDescent="0.25">
      <c r="A48" s="21">
        <v>68</v>
      </c>
      <c r="B48" s="62"/>
      <c r="C48" s="69">
        <v>27</v>
      </c>
      <c r="D48" s="69" t="str">
        <f>D47</f>
        <v>QF</v>
      </c>
      <c r="E48" s="70">
        <v>42595.791666666664</v>
      </c>
      <c r="F48" s="71">
        <f t="shared" ref="F48:F53" si="2">E48</f>
        <v>42595.791666666664</v>
      </c>
      <c r="G48" s="80" t="s">
        <v>53</v>
      </c>
      <c r="H48" s="73" t="str">
        <f>H40</f>
        <v>Portugal</v>
      </c>
      <c r="I48" s="63"/>
      <c r="J48" s="61"/>
      <c r="K48" s="74" t="s">
        <v>2</v>
      </c>
      <c r="L48" s="61"/>
      <c r="M48" s="63"/>
      <c r="N48" s="75" t="str">
        <f>N41</f>
        <v>Japan</v>
      </c>
      <c r="O48" s="69"/>
      <c r="P48" s="69" t="s">
        <v>2</v>
      </c>
      <c r="Q48" s="69"/>
      <c r="R48" s="81" t="e">
        <f>IF(#REF!=0,1,0)</f>
        <v>#REF!</v>
      </c>
      <c r="S48" s="66"/>
      <c r="T48" s="18"/>
      <c r="U48" s="19" t="str">
        <f>V40</f>
        <v/>
      </c>
      <c r="V48" s="16" t="str">
        <f>IF(KORule=1,$H48,IF(V40&lt;&gt;"",V40,"Group C Winner"))</f>
        <v>Portugal</v>
      </c>
      <c r="W48" s="52"/>
      <c r="X48" s="9" t="s">
        <v>2</v>
      </c>
      <c r="Y48" s="52"/>
      <c r="Z48" s="17" t="str">
        <f>IF(KORule=1,$N48,IF(Z41&lt;&gt;"",Z41,"Group D Runner Up"))</f>
        <v>Japan</v>
      </c>
      <c r="AA48" s="8"/>
      <c r="AB48" s="8" t="s">
        <v>2</v>
      </c>
      <c r="AC48" s="8"/>
      <c r="AE48" s="47"/>
      <c r="AF48" s="41"/>
      <c r="AG48" s="9"/>
      <c r="AH48" s="9"/>
      <c r="AI48" s="9"/>
      <c r="AJ48" s="42"/>
      <c r="AK48" s="8"/>
      <c r="AL48" s="8"/>
      <c r="AM48" s="8"/>
      <c r="AN48" s="47"/>
      <c r="AO48" s="8"/>
      <c r="AP48" s="36"/>
    </row>
    <row r="49" spans="1:42" s="1" customFormat="1" ht="15" customHeight="1" x14ac:dyDescent="0.25">
      <c r="A49" s="21">
        <v>69</v>
      </c>
      <c r="B49" s="62"/>
      <c r="C49" s="69">
        <v>28</v>
      </c>
      <c r="D49" s="69" t="str">
        <f>D48</f>
        <v>QF</v>
      </c>
      <c r="E49" s="70">
        <v>42595.916666666664</v>
      </c>
      <c r="F49" s="71">
        <f t="shared" si="2"/>
        <v>42595.916666666664</v>
      </c>
      <c r="G49" s="80" t="s">
        <v>54</v>
      </c>
      <c r="H49" s="73" t="str">
        <f>H38</f>
        <v>Iraq</v>
      </c>
      <c r="I49" s="63"/>
      <c r="J49" s="61"/>
      <c r="K49" s="74" t="s">
        <v>2</v>
      </c>
      <c r="L49" s="61"/>
      <c r="M49" s="63"/>
      <c r="N49" s="75" t="str">
        <f>N39</f>
        <v>South Africa</v>
      </c>
      <c r="O49" s="69"/>
      <c r="P49" s="69" t="s">
        <v>2</v>
      </c>
      <c r="Q49" s="69"/>
      <c r="R49" s="81"/>
      <c r="S49" s="66"/>
      <c r="T49" s="18"/>
      <c r="U49" s="19" t="str">
        <f>V41</f>
        <v/>
      </c>
      <c r="V49" s="16" t="str">
        <f>IF(KORule=1,$H49,IF(V38&lt;&gt;"",V38,"Group A Winner"))</f>
        <v>Iraq</v>
      </c>
      <c r="W49" s="52"/>
      <c r="X49" s="9" t="s">
        <v>2</v>
      </c>
      <c r="Y49" s="52"/>
      <c r="Z49" s="17" t="str">
        <f>IF(KORule=1,$N49,IF(Z39&lt;&gt;"",Z39,"Group B Runner Up"))</f>
        <v>South Africa</v>
      </c>
      <c r="AA49" s="8"/>
      <c r="AB49" s="8" t="s">
        <v>2</v>
      </c>
      <c r="AC49" s="8"/>
      <c r="AE49" s="47"/>
      <c r="AF49" s="41"/>
      <c r="AG49" s="9"/>
      <c r="AH49" s="9"/>
      <c r="AI49" s="9"/>
      <c r="AJ49" s="42"/>
      <c r="AK49" s="8"/>
      <c r="AL49" s="8"/>
      <c r="AM49" s="8"/>
      <c r="AN49" s="47"/>
      <c r="AO49" s="8"/>
      <c r="AP49" s="36"/>
    </row>
    <row r="50" spans="1:42" s="1" customFormat="1" ht="15" customHeight="1" x14ac:dyDescent="0.25">
      <c r="A50" s="21">
        <v>74</v>
      </c>
      <c r="B50" s="62"/>
      <c r="C50" s="69">
        <v>29</v>
      </c>
      <c r="D50" s="69" t="s">
        <v>19</v>
      </c>
      <c r="E50" s="70">
        <v>42599.666666666664</v>
      </c>
      <c r="F50" s="71">
        <f t="shared" si="2"/>
        <v>42599.666666666664</v>
      </c>
      <c r="G50" s="80" t="s">
        <v>54</v>
      </c>
      <c r="H50" s="73" t="str">
        <f>IF(AND(J46&lt;&gt;"",L46&lt;&gt;""),IF(J46+O46&gt;L46+Q46,H46,IF(J46+O46&lt;L46+Q46,N46,"Match 25 Winner")),"Match 25 Winner")</f>
        <v>Match 25 Winner</v>
      </c>
      <c r="I50" s="63"/>
      <c r="J50" s="61"/>
      <c r="K50" s="74" t="s">
        <v>2</v>
      </c>
      <c r="L50" s="61"/>
      <c r="M50" s="63"/>
      <c r="N50" s="75" t="str">
        <f>IF(AND(J47&lt;&gt;"",L47&lt;&gt;""),IF(J47+O47&gt;L47+Q47,H47,IF(J47+O47&lt;L47+Q47,N47,"Match 26 Winner")),"Match 26 Winner")</f>
        <v>Match 26 Winner</v>
      </c>
      <c r="O50" s="69"/>
      <c r="P50" s="69" t="s">
        <v>2</v>
      </c>
      <c r="Q50" s="69"/>
      <c r="R50" s="81"/>
      <c r="S50" s="66"/>
      <c r="U50" s="19" t="str">
        <f>Z38</f>
        <v/>
      </c>
      <c r="V50" s="16" t="str">
        <f>IF(KORule=1,$H50,IF(AND(W46&lt;&gt;"",Y46&lt;&gt;""),IF(W46+AA46&gt;Y46+AC46,V46,IF(W46+AA46&lt;Y46+AC46,Z46,"Match 25 Winner")),"Match 25 Winner"))</f>
        <v>Match 25 Winner</v>
      </c>
      <c r="W50" s="52"/>
      <c r="X50" s="9" t="s">
        <v>2</v>
      </c>
      <c r="Y50" s="52"/>
      <c r="Z50" s="17" t="str">
        <f>IF(KORule=1,$N50,IF(AND(W47&lt;&gt;"",Y47&lt;&gt;""),IF(W47+AA47&gt;Y47+AC47,V47,IF(W47+AA47&lt;Y47+AC47,Z47,"Match 26 Winner")),"Match 26 Winner"))</f>
        <v>Match 26 Winner</v>
      </c>
      <c r="AA50" s="8"/>
      <c r="AB50" s="8" t="s">
        <v>2</v>
      </c>
      <c r="AC50" s="8"/>
      <c r="AE50" s="47"/>
      <c r="AF50" s="41"/>
      <c r="AG50" s="9"/>
      <c r="AH50" s="9"/>
      <c r="AI50" s="9"/>
      <c r="AJ50" s="42"/>
      <c r="AK50" s="8"/>
      <c r="AL50" s="8"/>
      <c r="AM50" s="8"/>
      <c r="AN50" s="48"/>
      <c r="AO50" s="8"/>
      <c r="AP50" s="36"/>
    </row>
    <row r="51" spans="1:42" s="1" customFormat="1" ht="15" customHeight="1" x14ac:dyDescent="0.25">
      <c r="A51" s="21">
        <v>75</v>
      </c>
      <c r="B51" s="62"/>
      <c r="C51" s="69">
        <v>30</v>
      </c>
      <c r="D51" s="69" t="str">
        <f>D50</f>
        <v>SF</v>
      </c>
      <c r="E51" s="70">
        <v>42599.541666666664</v>
      </c>
      <c r="F51" s="71">
        <f t="shared" si="2"/>
        <v>42599.541666666664</v>
      </c>
      <c r="G51" s="80" t="s">
        <v>55</v>
      </c>
      <c r="H51" s="73" t="str">
        <f>IF(AND(J48&lt;&gt;"",L48&lt;&gt;""),IF(J48+O48&gt;L48+Q48,H48,IF(J48+O48&lt;L48+Q48,N48,"Match 27 Winner")),"Match 27 Winner")</f>
        <v>Match 27 Winner</v>
      </c>
      <c r="I51" s="63"/>
      <c r="J51" s="61"/>
      <c r="K51" s="74" t="s">
        <v>2</v>
      </c>
      <c r="L51" s="61"/>
      <c r="M51" s="63"/>
      <c r="N51" s="75" t="str">
        <f>IF(AND(J49&lt;&gt;"",L49&lt;&gt;""),IF(J49+O49&gt;L49+Q49,H49,IF(J49+O49&lt;L49+Q49,N49,"Match 28 Winner")),"Match 28 Winner")</f>
        <v>Match 28 Winner</v>
      </c>
      <c r="O51" s="69"/>
      <c r="P51" s="69" t="s">
        <v>2</v>
      </c>
      <c r="Q51" s="69"/>
      <c r="R51" s="81"/>
      <c r="S51" s="66"/>
      <c r="U51" s="19" t="str">
        <f t="shared" ref="U51:U53" si="3">Z39</f>
        <v/>
      </c>
      <c r="V51" s="16" t="str">
        <f>IF(KORule=1,$H51,IF(AND(W48&lt;&gt;"",Y48&lt;&gt;""),IF(W48+AA48&gt;Y48+AC48,V48,IF(W48+AA48&lt;Y48+AC48,Z48,"Match 27 Winner")),"Match 27 Winner"))</f>
        <v>Match 27 Winner</v>
      </c>
      <c r="W51" s="52"/>
      <c r="X51" s="9" t="s">
        <v>2</v>
      </c>
      <c r="Y51" s="52"/>
      <c r="Z51" s="17" t="str">
        <f>IF(KORule=1,$N51,IF(AND(W49&lt;&gt;"",Y49&lt;&gt;""),IF(W49+AA49&gt;Y49+AC49,V49,IF(W49+AA49&lt;Y49+AC49,Z49,"Match 28 Winner")),"Match 28 Winner"))</f>
        <v>Match 28 Winner</v>
      </c>
      <c r="AA51" s="8"/>
      <c r="AB51" s="8" t="s">
        <v>2</v>
      </c>
      <c r="AC51" s="8"/>
      <c r="AE51" s="47"/>
      <c r="AF51" s="41"/>
      <c r="AG51" s="9"/>
      <c r="AH51" s="9"/>
      <c r="AI51" s="9"/>
      <c r="AJ51" s="42"/>
      <c r="AK51" s="8"/>
      <c r="AL51" s="8"/>
      <c r="AM51" s="8"/>
      <c r="AN51" s="48"/>
      <c r="AO51" s="8"/>
      <c r="AP51" s="36"/>
    </row>
    <row r="52" spans="1:42" s="1" customFormat="1" ht="15" customHeight="1" x14ac:dyDescent="0.25">
      <c r="A52" s="21">
        <v>76</v>
      </c>
      <c r="B52" s="62"/>
      <c r="C52" s="69">
        <v>31</v>
      </c>
      <c r="D52" s="69" t="s">
        <v>20</v>
      </c>
      <c r="E52" s="70">
        <v>42602.541666666664</v>
      </c>
      <c r="F52" s="71">
        <f t="shared" si="2"/>
        <v>42602.541666666664</v>
      </c>
      <c r="G52" s="80" t="s">
        <v>53</v>
      </c>
      <c r="H52" s="73" t="str">
        <f>IF(AND(J50&lt;&gt;"",L50&lt;&gt;""),IF(J50+O50&lt;L50+Q50,H50,IF(J50+O50&gt;L50+Q50,N50,"Match 29 Loser")),"Match 29 Loser")</f>
        <v>Match 29 Loser</v>
      </c>
      <c r="I52" s="63"/>
      <c r="J52" s="61"/>
      <c r="K52" s="74" t="s">
        <v>2</v>
      </c>
      <c r="L52" s="61"/>
      <c r="M52" s="63"/>
      <c r="N52" s="75" t="str">
        <f>IF(AND(J51&lt;&gt;"",L51&lt;&gt;""),IF(J51+O51&lt;L51+Q51,H51,IF(J51+O51&gt;L51+Q51,N51,"Match 30 Loser")),"Match 30 Loser")</f>
        <v>Match 30 Loser</v>
      </c>
      <c r="O52" s="69"/>
      <c r="P52" s="69" t="s">
        <v>2</v>
      </c>
      <c r="Q52" s="69"/>
      <c r="R52" s="81"/>
      <c r="S52" s="66"/>
      <c r="U52" s="19" t="str">
        <f t="shared" si="3"/>
        <v/>
      </c>
      <c r="V52" s="16" t="str">
        <f>IF(KORule=1,$H52,IF(AND(W50&lt;&gt;"",Y50&lt;&gt;""),IF(W50+AA50&lt;Y50+AC50,V50,IF(W50+AA50&gt;Y50+AC50,Z50,"Match 29 Loser")),"Match 29 Loser"))</f>
        <v>Match 29 Loser</v>
      </c>
      <c r="W52" s="52"/>
      <c r="X52" s="9" t="s">
        <v>2</v>
      </c>
      <c r="Y52" s="52"/>
      <c r="Z52" s="17" t="str">
        <f>IF(KORule=1,$N52,IF(AND(W51&lt;&gt;"",Y51&lt;&gt;""),IF(W51+AA51&lt;Y51+AC51,V51,IF(W51+AA51&gt;Y51+AC51,Z51,"Match 30 Loser")),"Match 30 Loser"))</f>
        <v>Match 30 Loser</v>
      </c>
      <c r="AA52" s="8"/>
      <c r="AB52" s="8" t="s">
        <v>2</v>
      </c>
      <c r="AC52" s="8"/>
      <c r="AE52" s="47"/>
      <c r="AF52" s="41"/>
      <c r="AG52" s="9"/>
      <c r="AH52" s="9"/>
      <c r="AI52" s="9"/>
      <c r="AJ52" s="42"/>
      <c r="AK52" s="8"/>
      <c r="AL52" s="8"/>
      <c r="AM52" s="8"/>
      <c r="AN52" s="48"/>
      <c r="AO52" s="8"/>
      <c r="AP52" s="36"/>
    </row>
    <row r="53" spans="1:42" s="1" customFormat="1" ht="15" customHeight="1" x14ac:dyDescent="0.25">
      <c r="A53" s="21">
        <v>77</v>
      </c>
      <c r="B53" s="62"/>
      <c r="C53" s="69">
        <v>32</v>
      </c>
      <c r="D53" s="69" t="s">
        <v>4</v>
      </c>
      <c r="E53" s="70">
        <v>42602.729166666664</v>
      </c>
      <c r="F53" s="71">
        <f t="shared" si="2"/>
        <v>42602.729166666664</v>
      </c>
      <c r="G53" s="80" t="s">
        <v>55</v>
      </c>
      <c r="H53" s="73" t="str">
        <f>IF(AND(J50&lt;&gt;"",L50&lt;&gt;""),IF(J50+O50&gt;L50+Q50,H50,IF(J50+O50&lt;L50+Q50,N50,"Match 29 Winner")),"Match 29 Winner")</f>
        <v>Match 29 Winner</v>
      </c>
      <c r="I53" s="63"/>
      <c r="J53" s="61"/>
      <c r="K53" s="74" t="s">
        <v>2</v>
      </c>
      <c r="L53" s="61"/>
      <c r="M53" s="63"/>
      <c r="N53" s="75" t="str">
        <f>IF(AND(J51&lt;&gt;"",L51&lt;&gt;""),IF(J51+O51&gt;L51+Q51,H51,IF(J51+O51&lt;L51+Q51,N51,"Match 30 Winner")),"Match 30 Winner")</f>
        <v>Match 30 Winner</v>
      </c>
      <c r="O53" s="69"/>
      <c r="P53" s="69" t="s">
        <v>2</v>
      </c>
      <c r="Q53" s="69"/>
      <c r="R53" s="81"/>
      <c r="S53" s="66"/>
      <c r="U53" s="19" t="str">
        <f t="shared" si="3"/>
        <v/>
      </c>
      <c r="V53" s="16" t="str">
        <f>IF(KORule=1,$H53,IF(AND(W50&lt;&gt;"",Y50&lt;&gt;""),IF(W50+AA50&gt;Y50+AC50,V50,IF(W50+AA50&lt;Y50+AC50,Z50,"Match 29 Winner")),"Match 29 Winner"))</f>
        <v>Match 29 Winner</v>
      </c>
      <c r="W53" s="52"/>
      <c r="X53" s="9" t="s">
        <v>2</v>
      </c>
      <c r="Y53" s="52"/>
      <c r="Z53" s="17" t="str">
        <f>IF(KORule=1,$N53,IF(AND(W51&lt;&gt;"",Y51&lt;&gt;""),IF(W51+AA51&gt;Y51+AC51,V51,IF(W51+AA51&lt;Y51+AC51,Z51,"Match 30 Winner")),"Match 30 Winner"))</f>
        <v>Match 30 Winner</v>
      </c>
      <c r="AA53" s="8"/>
      <c r="AB53" s="8" t="s">
        <v>2</v>
      </c>
      <c r="AC53" s="8"/>
      <c r="AE53" s="47"/>
      <c r="AF53" s="41"/>
      <c r="AG53" s="9"/>
      <c r="AH53" s="9"/>
      <c r="AI53" s="9"/>
      <c r="AJ53" s="42"/>
      <c r="AK53" s="8"/>
      <c r="AL53" s="8"/>
      <c r="AM53" s="8"/>
      <c r="AN53" s="48"/>
      <c r="AO53" s="8"/>
      <c r="AP53" s="36"/>
    </row>
    <row r="54" spans="1:42" s="1" customFormat="1" ht="15" customHeight="1" x14ac:dyDescent="0.25">
      <c r="A54" s="21"/>
      <c r="B54" s="62"/>
      <c r="C54" s="63"/>
      <c r="D54" s="63"/>
      <c r="E54" s="63"/>
      <c r="F54" s="63"/>
      <c r="G54" s="63"/>
      <c r="H54" s="73"/>
      <c r="I54" s="63"/>
      <c r="J54" s="63"/>
      <c r="K54" s="64"/>
      <c r="L54" s="63"/>
      <c r="M54" s="63"/>
      <c r="N54" s="75"/>
      <c r="O54" s="63"/>
      <c r="P54" s="63"/>
      <c r="Q54" s="63"/>
      <c r="R54" s="63"/>
      <c r="S54" s="66"/>
      <c r="T54" s="3"/>
      <c r="U54" s="5"/>
      <c r="V54" s="6"/>
      <c r="W54" s="6"/>
      <c r="X54" s="6"/>
      <c r="Y54" s="6"/>
      <c r="Z54" s="6"/>
      <c r="AA54" s="6"/>
      <c r="AB54" s="6"/>
      <c r="AC54" s="6"/>
      <c r="AD54" s="6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6"/>
      <c r="AP54" s="36"/>
    </row>
    <row r="55" spans="1:42" s="1" customFormat="1" ht="15" customHeight="1" x14ac:dyDescent="0.25">
      <c r="A55" s="21"/>
      <c r="B55" s="62"/>
      <c r="C55" s="86" t="s">
        <v>26</v>
      </c>
      <c r="D55" s="87"/>
      <c r="E55" s="87"/>
      <c r="F55" s="87"/>
      <c r="G55" s="87"/>
      <c r="H55" s="120" t="str">
        <f>IF(AND(J53&lt;&gt;"",L53&lt;&gt;""),IF(J53+O53&gt;L53+Q53,H53,IF(J53+O53&lt;L53+Q53,N53,"Match 32 Winner")),"Match 32 Winner")</f>
        <v>Match 32 Winner</v>
      </c>
      <c r="I55" s="120"/>
      <c r="J55" s="120"/>
      <c r="K55" s="120"/>
      <c r="L55" s="120"/>
      <c r="M55" s="120"/>
      <c r="N55" s="120"/>
      <c r="O55" s="63"/>
      <c r="P55" s="63"/>
      <c r="Q55" s="63"/>
      <c r="R55" s="63"/>
      <c r="S55" s="66"/>
      <c r="T55" s="3"/>
      <c r="U55" s="5"/>
      <c r="V55" s="122" t="str">
        <f>IF(KORule=1,$H55,IF(AND(W53&lt;&gt;"",Y53&lt;&gt;""),IF(W53+AA53&gt;Y53+AC53,V53,IF(W53+AA53&lt;Y53+AC53,Z53,"Match 32 Winner")),"Match 32 Winner"))</f>
        <v>Match 32 Winner</v>
      </c>
      <c r="W55" s="122"/>
      <c r="X55" s="122"/>
      <c r="Y55" s="122"/>
      <c r="Z55" s="122"/>
      <c r="AA55" s="30"/>
      <c r="AB55" s="30"/>
      <c r="AC55" s="6"/>
      <c r="AD55" s="6"/>
      <c r="AE55" s="32"/>
      <c r="AF55" s="118"/>
      <c r="AG55" s="118"/>
      <c r="AH55" s="118"/>
      <c r="AI55" s="118"/>
      <c r="AJ55" s="118"/>
      <c r="AK55" s="30"/>
      <c r="AL55" s="30"/>
      <c r="AM55" s="32"/>
      <c r="AN55" s="32"/>
      <c r="AO55" s="36"/>
      <c r="AP55" s="36"/>
    </row>
    <row r="56" spans="1:42" s="1" customFormat="1" ht="15" customHeight="1" x14ac:dyDescent="0.25">
      <c r="A56" s="21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/>
      <c r="T56" s="3"/>
      <c r="U56" s="11"/>
      <c r="V56" s="10"/>
      <c r="W56" s="12"/>
      <c r="X56" s="12"/>
      <c r="Y56" s="12"/>
      <c r="Z56" s="12"/>
      <c r="AA56" s="31"/>
      <c r="AB56" s="31"/>
      <c r="AC56" s="12"/>
      <c r="AD56" s="12"/>
      <c r="AE56" s="32"/>
      <c r="AF56" s="33"/>
      <c r="AG56" s="32"/>
      <c r="AH56" s="32"/>
      <c r="AI56" s="32"/>
      <c r="AJ56" s="32"/>
      <c r="AK56" s="32"/>
      <c r="AL56" s="32"/>
      <c r="AM56" s="32"/>
      <c r="AN56" s="32"/>
      <c r="AO56" s="36"/>
      <c r="AP56" s="36"/>
    </row>
    <row r="57" spans="1:42" s="1" customFormat="1" ht="15" customHeight="1" x14ac:dyDescent="0.25">
      <c r="A57" s="21"/>
      <c r="B57" s="1" t="s">
        <v>30</v>
      </c>
      <c r="H57" s="7"/>
      <c r="O57" s="3"/>
      <c r="AA57" s="29"/>
      <c r="AB57" s="29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6"/>
    </row>
    <row r="58" spans="1:42" s="1" customFormat="1" ht="15" customHeight="1" x14ac:dyDescent="0.25">
      <c r="A58" s="21"/>
      <c r="H58" s="7"/>
      <c r="O58" s="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6"/>
    </row>
    <row r="59" spans="1:42" s="1" customFormat="1" ht="15" hidden="1" customHeight="1" x14ac:dyDescent="0.25">
      <c r="A59" s="21"/>
      <c r="B59" s="55"/>
      <c r="O59" s="3"/>
      <c r="V59" s="55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6"/>
    </row>
    <row r="60" spans="1:42" s="1" customFormat="1" ht="15" hidden="1" customHeight="1" x14ac:dyDescent="0.25">
      <c r="A60" s="21"/>
      <c r="O60" s="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6"/>
    </row>
    <row r="61" spans="1:42" s="1" customFormat="1" ht="15" hidden="1" customHeight="1" x14ac:dyDescent="0.25">
      <c r="A61" s="21"/>
      <c r="O61" s="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6"/>
    </row>
    <row r="62" spans="1:42" s="1" customFormat="1" ht="15" hidden="1" customHeight="1" x14ac:dyDescent="0.25">
      <c r="A62" s="21"/>
      <c r="O62" s="3"/>
      <c r="W62" s="21"/>
      <c r="X62" s="21"/>
      <c r="Y62" s="21"/>
      <c r="Z62" s="21"/>
      <c r="AA62" s="21"/>
      <c r="AB62" s="21"/>
      <c r="AC62" s="21"/>
      <c r="AD62" s="21"/>
      <c r="AE62" s="36"/>
      <c r="AF62" s="33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s="1" customFormat="1" ht="15" hidden="1" customHeight="1" x14ac:dyDescent="0.25">
      <c r="A63" s="21"/>
      <c r="O63" s="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6"/>
    </row>
    <row r="64" spans="1:42" s="1" customFormat="1" ht="15" hidden="1" customHeight="1" x14ac:dyDescent="0.25">
      <c r="A64" s="21"/>
      <c r="O64" s="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6"/>
    </row>
    <row r="65" spans="1:42" s="1" customFormat="1" ht="15" hidden="1" customHeight="1" x14ac:dyDescent="0.25">
      <c r="A65" s="21"/>
      <c r="O65" s="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6"/>
    </row>
    <row r="66" spans="1:42" s="1" customFormat="1" ht="15" hidden="1" customHeight="1" x14ac:dyDescent="0.25">
      <c r="A66" s="21"/>
      <c r="O66" s="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6"/>
    </row>
    <row r="67" spans="1:42" s="1" customFormat="1" ht="15" hidden="1" customHeight="1" x14ac:dyDescent="0.25">
      <c r="A67" s="21"/>
      <c r="O67" s="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6"/>
    </row>
    <row r="68" spans="1:42" s="1" customFormat="1" ht="15" hidden="1" customHeight="1" x14ac:dyDescent="0.25">
      <c r="A68" s="21"/>
      <c r="O68" s="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6"/>
    </row>
    <row r="69" spans="1:42" s="1" customFormat="1" ht="15" hidden="1" customHeight="1" x14ac:dyDescent="0.25">
      <c r="A69" s="21"/>
      <c r="O69" s="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6"/>
    </row>
    <row r="70" spans="1:42" s="1" customFormat="1" ht="15" hidden="1" customHeight="1" x14ac:dyDescent="0.25">
      <c r="A70" s="21"/>
      <c r="O70" s="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6"/>
    </row>
    <row r="71" spans="1:42" s="1" customFormat="1" ht="15" hidden="1" customHeight="1" x14ac:dyDescent="0.25">
      <c r="A71" s="21"/>
      <c r="O71" s="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6"/>
    </row>
    <row r="72" spans="1:42" s="1" customFormat="1" ht="15" hidden="1" customHeight="1" x14ac:dyDescent="0.25">
      <c r="A72" s="21"/>
      <c r="O72" s="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6"/>
    </row>
    <row r="73" spans="1:42" s="1" customFormat="1" ht="15" hidden="1" customHeight="1" x14ac:dyDescent="0.25">
      <c r="A73" s="21"/>
      <c r="O73" s="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6"/>
    </row>
    <row r="74" spans="1:42" s="1" customFormat="1" ht="15" hidden="1" customHeight="1" x14ac:dyDescent="0.25">
      <c r="A74" s="21"/>
      <c r="O74" s="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6"/>
    </row>
    <row r="75" spans="1:42" s="1" customFormat="1" ht="15" hidden="1" customHeight="1" x14ac:dyDescent="0.25">
      <c r="A75" s="21"/>
      <c r="O75" s="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6"/>
    </row>
    <row r="76" spans="1:42" s="1" customFormat="1" ht="15" hidden="1" customHeight="1" x14ac:dyDescent="0.25">
      <c r="A76" s="21"/>
      <c r="O76" s="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6"/>
    </row>
    <row r="77" spans="1:42" s="1" customFormat="1" ht="15" hidden="1" customHeight="1" x14ac:dyDescent="0.25">
      <c r="A77" s="21"/>
      <c r="O77" s="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6"/>
    </row>
    <row r="78" spans="1:42" s="1" customFormat="1" ht="15" hidden="1" customHeight="1" x14ac:dyDescent="0.25">
      <c r="A78" s="21"/>
      <c r="O78" s="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6"/>
    </row>
    <row r="79" spans="1:42" s="1" customFormat="1" ht="15" hidden="1" customHeight="1" x14ac:dyDescent="0.25">
      <c r="A79" s="21"/>
      <c r="O79" s="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6"/>
    </row>
    <row r="80" spans="1:42" s="1" customFormat="1" ht="15" hidden="1" customHeight="1" x14ac:dyDescent="0.25">
      <c r="A80" s="21"/>
      <c r="O80" s="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6"/>
    </row>
    <row r="81" spans="1:42" s="1" customFormat="1" ht="15" hidden="1" customHeight="1" x14ac:dyDescent="0.25">
      <c r="A81" s="21"/>
      <c r="O81" s="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6"/>
    </row>
    <row r="82" spans="1:42" s="1" customFormat="1" ht="15" hidden="1" customHeight="1" x14ac:dyDescent="0.25">
      <c r="A82" s="21"/>
      <c r="O82" s="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6"/>
    </row>
    <row r="83" spans="1:42" s="1" customFormat="1" ht="15" hidden="1" customHeight="1" x14ac:dyDescent="0.25">
      <c r="A83" s="21"/>
      <c r="O83" s="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6"/>
    </row>
    <row r="84" spans="1:42" s="1" customFormat="1" ht="15" hidden="1" customHeight="1" x14ac:dyDescent="0.25">
      <c r="A84" s="21"/>
      <c r="O84" s="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6"/>
    </row>
    <row r="85" spans="1:42" s="1" customFormat="1" ht="15" hidden="1" customHeight="1" x14ac:dyDescent="0.25">
      <c r="A85" s="21"/>
      <c r="O85" s="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6"/>
    </row>
    <row r="86" spans="1:42" s="1" customFormat="1" ht="15" hidden="1" customHeight="1" x14ac:dyDescent="0.25">
      <c r="A86" s="21"/>
      <c r="O86" s="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6"/>
    </row>
    <row r="87" spans="1:42" s="1" customFormat="1" ht="15" hidden="1" customHeight="1" x14ac:dyDescent="0.25">
      <c r="A87" s="21"/>
      <c r="O87" s="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6"/>
    </row>
    <row r="88" spans="1:42" s="1" customFormat="1" ht="15" hidden="1" customHeight="1" x14ac:dyDescent="0.25">
      <c r="A88" s="21"/>
      <c r="O88" s="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6"/>
    </row>
    <row r="89" spans="1:42" s="1" customFormat="1" ht="15" hidden="1" customHeight="1" x14ac:dyDescent="0.25">
      <c r="A89" s="21"/>
      <c r="O89" s="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6"/>
    </row>
    <row r="90" spans="1:42" s="1" customFormat="1" ht="15" hidden="1" customHeight="1" x14ac:dyDescent="0.25">
      <c r="A90" s="21"/>
      <c r="O90" s="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6"/>
    </row>
    <row r="91" spans="1:42" s="1" customFormat="1" ht="15" hidden="1" customHeight="1" x14ac:dyDescent="0.25">
      <c r="A91" s="21"/>
      <c r="O91" s="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6"/>
    </row>
    <row r="92" spans="1:42" s="1" customFormat="1" ht="15" hidden="1" customHeight="1" x14ac:dyDescent="0.25">
      <c r="A92" s="21"/>
      <c r="O92" s="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6"/>
    </row>
    <row r="93" spans="1:42" s="1" customFormat="1" ht="15" hidden="1" customHeight="1" x14ac:dyDescent="0.25">
      <c r="A93" s="21"/>
      <c r="O93" s="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6"/>
    </row>
    <row r="94" spans="1:42" s="1" customFormat="1" ht="15" hidden="1" customHeight="1" x14ac:dyDescent="0.25">
      <c r="A94" s="21"/>
      <c r="O94" s="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6"/>
    </row>
    <row r="95" spans="1:42" s="1" customFormat="1" ht="15" hidden="1" customHeight="1" x14ac:dyDescent="0.25">
      <c r="A95" s="21"/>
      <c r="O95" s="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6"/>
    </row>
    <row r="96" spans="1:42" s="1" customFormat="1" ht="15" hidden="1" customHeight="1" x14ac:dyDescent="0.25">
      <c r="A96" s="21"/>
      <c r="O96" s="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6"/>
    </row>
    <row r="97" spans="1:42" s="1" customFormat="1" ht="15" hidden="1" customHeight="1" x14ac:dyDescent="0.25">
      <c r="A97" s="21"/>
      <c r="O97" s="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6"/>
    </row>
    <row r="98" spans="1:42" s="1" customFormat="1" ht="15" hidden="1" customHeight="1" x14ac:dyDescent="0.25">
      <c r="A98" s="21"/>
      <c r="O98" s="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6"/>
    </row>
    <row r="99" spans="1:42" s="1" customFormat="1" ht="15" hidden="1" customHeight="1" x14ac:dyDescent="0.25">
      <c r="A99" s="21"/>
      <c r="B99" s="3"/>
      <c r="C99" s="3"/>
      <c r="D99" s="3"/>
      <c r="E99" s="3"/>
      <c r="F99" s="3"/>
      <c r="G99" s="3"/>
      <c r="H99" s="3"/>
      <c r="I99" s="3"/>
      <c r="J99" s="3"/>
      <c r="K99" s="4"/>
      <c r="L99" s="3"/>
      <c r="M99" s="3"/>
      <c r="N99" s="3"/>
      <c r="O99" s="3"/>
      <c r="Q99" s="3"/>
      <c r="R99" s="3"/>
      <c r="S99" s="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6"/>
    </row>
    <row r="100" spans="1:42" s="1" customFormat="1" ht="15" hidden="1" customHeight="1" x14ac:dyDescent="0.25">
      <c r="A100" s="21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3"/>
      <c r="M100" s="3"/>
      <c r="N100" s="3"/>
      <c r="O100" s="3"/>
      <c r="Q100" s="3"/>
      <c r="R100" s="3"/>
      <c r="S100" s="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6"/>
    </row>
    <row r="101" spans="1:42" ht="14.4" hidden="1" customHeight="1" x14ac:dyDescent="0.3">
      <c r="AP101" s="50"/>
    </row>
  </sheetData>
  <mergeCells count="27">
    <mergeCell ref="I38:M38"/>
    <mergeCell ref="I37:M37"/>
    <mergeCell ref="J45:L45"/>
    <mergeCell ref="O45:Q45"/>
    <mergeCell ref="W37:Y37"/>
    <mergeCell ref="W38:Y38"/>
    <mergeCell ref="W39:Y39"/>
    <mergeCell ref="I39:M39"/>
    <mergeCell ref="W40:Y40"/>
    <mergeCell ref="W41:Y41"/>
    <mergeCell ref="AF55:AJ55"/>
    <mergeCell ref="I40:M40"/>
    <mergeCell ref="I41:M41"/>
    <mergeCell ref="H55:N55"/>
    <mergeCell ref="AA45:AC45"/>
    <mergeCell ref="V55:Z55"/>
    <mergeCell ref="AG38:AI38"/>
    <mergeCell ref="AG39:AI39"/>
    <mergeCell ref="AG40:AI40"/>
    <mergeCell ref="AG41:AI41"/>
    <mergeCell ref="AK45:AM45"/>
    <mergeCell ref="J8:L9"/>
    <mergeCell ref="W8:Y9"/>
    <mergeCell ref="U4:AD5"/>
    <mergeCell ref="AE35:AP35"/>
    <mergeCell ref="AG37:AI37"/>
    <mergeCell ref="U35:AD35"/>
  </mergeCells>
  <conditionalFormatting sqref="N46:N52">
    <cfRule type="expression" dxfId="65" priority="18886">
      <formula>L46+Q46&gt;J46+O46</formula>
    </cfRule>
    <cfRule type="expression" dxfId="64" priority="18887">
      <formula>L46+Q46&lt;J46+O46</formula>
    </cfRule>
  </conditionalFormatting>
  <conditionalFormatting sqref="Y10:Y33">
    <cfRule type="expression" dxfId="63" priority="18768">
      <formula>ISNUMBER(Y10)</formula>
    </cfRule>
  </conditionalFormatting>
  <conditionalFormatting sqref="W46:W53">
    <cfRule type="expression" dxfId="62" priority="18754">
      <formula>ISNUMBER(W46)</formula>
    </cfRule>
  </conditionalFormatting>
  <conditionalFormatting sqref="Y46:Y53">
    <cfRule type="expression" dxfId="61" priority="18753">
      <formula>Y46&lt;&gt;""</formula>
    </cfRule>
  </conditionalFormatting>
  <conditionalFormatting sqref="V38:V41">
    <cfRule type="expression" dxfId="60" priority="18734">
      <formula>V38=$H38</formula>
    </cfRule>
  </conditionalFormatting>
  <conditionalFormatting sqref="Z38:Z41">
    <cfRule type="expression" dxfId="59" priority="18732">
      <formula>Z38=$N38</formula>
    </cfRule>
  </conditionalFormatting>
  <conditionalFormatting sqref="H10:H33">
    <cfRule type="expression" dxfId="58" priority="18773">
      <formula>J10&gt;L10</formula>
    </cfRule>
    <cfRule type="expression" dxfId="57" priority="18774">
      <formula>J10&lt;L10</formula>
    </cfRule>
  </conditionalFormatting>
  <conditionalFormatting sqref="N10:N33">
    <cfRule type="expression" dxfId="56" priority="18775">
      <formula>L10&gt;J10</formula>
    </cfRule>
    <cfRule type="expression" dxfId="55" priority="18776">
      <formula>L10&lt;J10</formula>
    </cfRule>
  </conditionalFormatting>
  <conditionalFormatting sqref="H46:H53">
    <cfRule type="expression" dxfId="54" priority="7286">
      <formula>J46+O46&gt;L46+Q46</formula>
    </cfRule>
    <cfRule type="expression" dxfId="53" priority="7287">
      <formula>J46+O46&lt;L46+Q46</formula>
    </cfRule>
  </conditionalFormatting>
  <conditionalFormatting sqref="H58">
    <cfRule type="expression" dxfId="52" priority="7284">
      <formula>J58+O58&gt;L58+Q58</formula>
    </cfRule>
    <cfRule type="expression" dxfId="51" priority="7285">
      <formula>J58+O58&lt;L58+Q58</formula>
    </cfRule>
  </conditionalFormatting>
  <conditionalFormatting sqref="H54">
    <cfRule type="expression" dxfId="50" priority="7280">
      <formula>J54+O54&gt;L54+Q54</formula>
    </cfRule>
    <cfRule type="expression" dxfId="49" priority="7281">
      <formula>J54+O54&lt;L54+Q54</formula>
    </cfRule>
  </conditionalFormatting>
  <conditionalFormatting sqref="N53">
    <cfRule type="expression" dxfId="48" priority="7274">
      <formula>L53+Q53&gt;J53+O53</formula>
    </cfRule>
    <cfRule type="expression" dxfId="47" priority="7275">
      <formula>L53+Q53&lt;J53+O53</formula>
    </cfRule>
  </conditionalFormatting>
  <conditionalFormatting sqref="N54">
    <cfRule type="expression" dxfId="46" priority="7276">
      <formula>L54+Q54&gt;J54+O54</formula>
    </cfRule>
    <cfRule type="expression" dxfId="45" priority="7277">
      <formula>L54+Q54&lt;J54+O54</formula>
    </cfRule>
  </conditionalFormatting>
  <conditionalFormatting sqref="H57">
    <cfRule type="expression" dxfId="44" priority="7272">
      <formula>J57+O57&gt;L57+Q57</formula>
    </cfRule>
    <cfRule type="expression" dxfId="43" priority="7273">
      <formula>J57+O57&lt;L57+Q57</formula>
    </cfRule>
  </conditionalFormatting>
  <conditionalFormatting sqref="H55">
    <cfRule type="expression" dxfId="42" priority="18888">
      <formula>J55+O56&gt;L55+Q56</formula>
    </cfRule>
    <cfRule type="expression" dxfId="41" priority="18889">
      <formula>J55+O56&lt;L55+Q56</formula>
    </cfRule>
  </conditionalFormatting>
  <conditionalFormatting sqref="V55">
    <cfRule type="expression" dxfId="40" priority="7246">
      <formula>AND($S$46=0,V55=$H56)</formula>
    </cfRule>
  </conditionalFormatting>
  <conditionalFormatting sqref="V10:V33">
    <cfRule type="expression" dxfId="39" priority="7209">
      <formula>W10&lt;Y10</formula>
    </cfRule>
    <cfRule type="expression" dxfId="38" priority="7210">
      <formula>W10&gt;Y10</formula>
    </cfRule>
  </conditionalFormatting>
  <conditionalFormatting sqref="Z10:Z33">
    <cfRule type="expression" dxfId="37" priority="7207">
      <formula>Y10&lt;W10</formula>
    </cfRule>
    <cfRule type="expression" dxfId="36" priority="7208">
      <formula>Y10&gt;W10</formula>
    </cfRule>
  </conditionalFormatting>
  <conditionalFormatting sqref="V46:V53">
    <cfRule type="expression" dxfId="35" priority="7205">
      <formula>W46&lt;Y46</formula>
    </cfRule>
    <cfRule type="expression" dxfId="34" priority="7206">
      <formula>W46&gt;Y46</formula>
    </cfRule>
  </conditionalFormatting>
  <conditionalFormatting sqref="Z46:Z53">
    <cfRule type="expression" dxfId="33" priority="7203">
      <formula>Y46&lt;W46</formula>
    </cfRule>
    <cfRule type="expression" dxfId="32" priority="7204">
      <formula>Y46&gt;W46</formula>
    </cfRule>
  </conditionalFormatting>
  <conditionalFormatting sqref="W10:W33">
    <cfRule type="expression" dxfId="31" priority="7191">
      <formula>ISNUMBER(W10)</formula>
    </cfRule>
  </conditionalFormatting>
  <conditionalFormatting sqref="AA46:AA53">
    <cfRule type="expression" dxfId="30" priority="7187">
      <formula>AA46&lt;&gt;""</formula>
    </cfRule>
    <cfRule type="expression" dxfId="29" priority="7189">
      <formula>AND(W46&lt;&gt;"",Y46&lt;&gt;"",W46=Y46)</formula>
    </cfRule>
  </conditionalFormatting>
  <conditionalFormatting sqref="AC46:AC53">
    <cfRule type="expression" dxfId="28" priority="7186">
      <formula>AC46&lt;&gt;""</formula>
    </cfRule>
    <cfRule type="expression" dxfId="27" priority="7188">
      <formula>AND(Y46&lt;&gt;"",W46&lt;&gt;"",Y46=W46)</formula>
    </cfRule>
  </conditionalFormatting>
  <conditionalFormatting sqref="O46:O53">
    <cfRule type="expression" dxfId="26" priority="7177">
      <formula>O46&lt;&gt;""</formula>
    </cfRule>
    <cfRule type="expression" dxfId="25" priority="7179">
      <formula>AND(J46&lt;&gt;"",J46&lt;&gt;"",J46=L46)</formula>
    </cfRule>
  </conditionalFormatting>
  <conditionalFormatting sqref="Q46:Q53">
    <cfRule type="expression" dxfId="24" priority="7176">
      <formula>Q46&lt;&gt;""</formula>
    </cfRule>
    <cfRule type="expression" dxfId="23" priority="7178">
      <formula>AND(J46&lt;&gt;"",L46&lt;&gt;"",J46=L46)</formula>
    </cfRule>
  </conditionalFormatting>
  <conditionalFormatting sqref="AF38:AF41">
    <cfRule type="expression" dxfId="22" priority="5313">
      <formula>AF38=$H38</formula>
    </cfRule>
  </conditionalFormatting>
  <conditionalFormatting sqref="AJ38:AJ41">
    <cfRule type="expression" dxfId="21" priority="5312">
      <formula>AJ38=$N38</formula>
    </cfRule>
  </conditionalFormatting>
  <conditionalFormatting sqref="AF55">
    <cfRule type="expression" dxfId="20" priority="5311">
      <formula>AND($S$46=0,AF55=$H56)</formula>
    </cfRule>
  </conditionalFormatting>
  <conditionalFormatting sqref="AF46:AF53">
    <cfRule type="expression" dxfId="19" priority="5309">
      <formula>AG46&lt;AI46</formula>
    </cfRule>
    <cfRule type="expression" dxfId="18" priority="5310">
      <formula>AG46&gt;AI46</formula>
    </cfRule>
  </conditionalFormatting>
  <conditionalFormatting sqref="AJ46:AJ53">
    <cfRule type="expression" dxfId="17" priority="5307">
      <formula>AI46&lt;AG46</formula>
    </cfRule>
    <cfRule type="expression" dxfId="16" priority="5308">
      <formula>AI46&gt;AG46</formula>
    </cfRule>
  </conditionalFormatting>
  <conditionalFormatting sqref="AF10:AF33">
    <cfRule type="expression" dxfId="15" priority="5305">
      <formula>AG10&lt;AI10</formula>
    </cfRule>
    <cfRule type="expression" dxfId="14" priority="5306">
      <formula>AG10&gt;AI10</formula>
    </cfRule>
  </conditionalFormatting>
  <conditionalFormatting sqref="AJ10:AJ33">
    <cfRule type="expression" dxfId="13" priority="5303">
      <formula>AI10&lt;AG10</formula>
    </cfRule>
    <cfRule type="expression" dxfId="12" priority="5304">
      <formula>AI10&gt;AG10</formula>
    </cfRule>
  </conditionalFormatting>
  <conditionalFormatting sqref="AI10:AI33">
    <cfRule type="expression" dxfId="11" priority="5302">
      <formula>ISNUMBER(AI10)</formula>
    </cfRule>
  </conditionalFormatting>
  <conditionalFormatting sqref="AG46:AG53">
    <cfRule type="expression" dxfId="10" priority="5301">
      <formula>ISNUMBER(AG46)</formula>
    </cfRule>
  </conditionalFormatting>
  <conditionalFormatting sqref="AG10:AG33">
    <cfRule type="expression" dxfId="9" priority="5300">
      <formula>ISNUMBER(AG10)</formula>
    </cfRule>
  </conditionalFormatting>
  <conditionalFormatting sqref="AK46:AK53">
    <cfRule type="expression" dxfId="8" priority="5297">
      <formula>AK46&lt;&gt;""</formula>
    </cfRule>
    <cfRule type="expression" dxfId="7" priority="5299">
      <formula>AND(AG46&lt;&gt;"",AI46&lt;&gt;"",AG46=AI46)</formula>
    </cfRule>
  </conditionalFormatting>
  <conditionalFormatting sqref="AM46:AM53">
    <cfRule type="expression" dxfId="6" priority="5296">
      <formula>AM46&lt;&gt;""</formula>
    </cfRule>
    <cfRule type="expression" dxfId="5" priority="5298">
      <formula>AND(AI46&lt;&gt;"",AG46&lt;&gt;"",AI46=AG46)</formula>
    </cfRule>
  </conditionalFormatting>
  <conditionalFormatting sqref="AI46:AI53">
    <cfRule type="expression" dxfId="4" priority="5295">
      <formula>AI46&lt;&gt;""</formula>
    </cfRule>
  </conditionalFormatting>
  <conditionalFormatting sqref="J10:J33">
    <cfRule type="expression" dxfId="3" priority="4">
      <formula>J10&lt;&gt;""</formula>
    </cfRule>
  </conditionalFormatting>
  <conditionalFormatting sqref="L10:L33">
    <cfRule type="expression" dxfId="2" priority="3">
      <formula>L10&lt;&gt;""</formula>
    </cfRule>
  </conditionalFormatting>
  <conditionalFormatting sqref="J46:J53">
    <cfRule type="expression" dxfId="1" priority="2">
      <formula>J46&lt;&gt;""</formula>
    </cfRule>
  </conditionalFormatting>
  <conditionalFormatting sqref="L46:L53">
    <cfRule type="expression" dxfId="0" priority="1">
      <formula>L46&lt;&gt;""</formula>
    </cfRule>
  </conditionalFormatting>
  <dataValidations count="2">
    <dataValidation type="list" allowBlank="1" showInputMessage="1" showErrorMessage="1" sqref="AJ42:AJ43 Z42:Z43">
      <formula1>U$46:U$53</formula1>
    </dataValidation>
    <dataValidation type="list" allowBlank="1" showInputMessage="1" showErrorMessage="1" sqref="G4">
      <formula1>"Based on Real Matches, Based on Player's Prediction Matches"</formula1>
    </dataValidation>
  </dataValidations>
  <printOptions horizontalCentered="1" verticalCentered="1"/>
  <pageMargins left="0.39" right="0.32" top="0.28999999999999998" bottom="0.39" header="0.21" footer="0.26"/>
  <pageSetup scale="60" orientation="landscape" horizontalDpi="300" verticalDpi="300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O41"/>
  <sheetViews>
    <sheetView tabSelected="1"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134" customWidth="1"/>
    <col min="2" max="16384" width="12.44140625" style="134"/>
  </cols>
  <sheetData>
    <row r="4" spans="1:1" s="128" customFormat="1" ht="15.6" customHeight="1" x14ac:dyDescent="0.5">
      <c r="A4" s="127"/>
    </row>
    <row r="5" spans="1:1" s="128" customFormat="1" ht="15.6" customHeight="1" x14ac:dyDescent="0.5">
      <c r="A5" s="129"/>
    </row>
    <row r="40" spans="1:15" s="128" customFormat="1" ht="30" customHeight="1" x14ac:dyDescent="0.5">
      <c r="A40" s="130" t="s">
        <v>58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N40" s="131"/>
      <c r="O40" s="131"/>
    </row>
    <row r="41" spans="1:15" s="128" customFormat="1" ht="30" customHeight="1" x14ac:dyDescent="0.5">
      <c r="A41" s="132" t="s">
        <v>59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33"/>
      <c r="O41" s="13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134" customWidth="1"/>
    <col min="2" max="16384" width="12.44140625" style="134"/>
  </cols>
  <sheetData>
    <row r="4" spans="1:1" s="128" customFormat="1" ht="15.6" customHeight="1" x14ac:dyDescent="0.5">
      <c r="A4" s="127"/>
    </row>
    <row r="5" spans="1:1" s="128" customFormat="1" ht="15.6" customHeight="1" x14ac:dyDescent="0.5">
      <c r="A5" s="129"/>
    </row>
    <row r="40" spans="1:15" s="128" customFormat="1" ht="30" customHeight="1" x14ac:dyDescent="0.5">
      <c r="A40" s="130" t="s">
        <v>58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N40" s="131"/>
      <c r="O40" s="131"/>
    </row>
    <row r="41" spans="1:15" s="128" customFormat="1" ht="30" customHeight="1" x14ac:dyDescent="0.5">
      <c r="A41" s="132" t="s">
        <v>59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33"/>
      <c r="O41" s="13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Dummy Table1</vt:lpstr>
      <vt:lpstr>All Players</vt:lpstr>
      <vt:lpstr>Copyright</vt:lpstr>
      <vt:lpstr>Copyright-2</vt:lpstr>
      <vt:lpstr>KORule</vt:lpstr>
      <vt:lpstr>'All Players'!Print_Area</vt:lpstr>
    </vt:vector>
  </TitlesOfParts>
  <Company>Exceltemplate.net</Company>
  <LinksUpToDate>false</LinksUpToDate>
  <SharedDoc>false</SharedDoc>
  <HyperlinkBase>http://exceltemplate.net/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Men's Olympic Football 2016</dc:title>
  <dc:creator>R. Musadya</dc:creator>
  <cp:lastModifiedBy>IT</cp:lastModifiedBy>
  <cp:lastPrinted>2016-05-24T08:57:03Z</cp:lastPrinted>
  <dcterms:created xsi:type="dcterms:W3CDTF">2008-04-13T01:23:18Z</dcterms:created>
  <dcterms:modified xsi:type="dcterms:W3CDTF">2019-07-26T09:16:39Z</dcterms:modified>
  <cp:category>Sport Spreadsheet</cp:category>
</cp:coreProperties>
</file>